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0560" windowHeight="8775"/>
  </bookViews>
  <sheets>
    <sheet name="SGTO PLAN ACCION INDEPORTES" sheetId="4" r:id="rId1"/>
  </sheets>
  <definedNames>
    <definedName name="_1._Apoyo_con_equipos_para_la_seguridad_vial_Licenciamiento_de_software_para_comunicaciones" localSheetId="0">#REF!</definedName>
    <definedName name="_1._Apoyo_con_equipos_para_la_seguridad_vial_Licenciamiento_de_software_para_comunicaciones">#REF!</definedName>
    <definedName name="CODIGO_DIVIPOLA">#REF!</definedName>
    <definedName name="DboREGISTRO_LEY_617">#REF!</definedName>
    <definedName name="ññ">#REF!</definedName>
  </definedNames>
  <calcPr calcId="152511"/>
  <fileRecoveryPr repairLoad="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14" i="4"/>
  <c r="T26"/>
  <c r="P12"/>
  <c r="P15"/>
  <c r="P17"/>
  <c r="P20"/>
  <c r="P21"/>
  <c r="P23"/>
  <c r="P26"/>
  <c r="BC25"/>
  <c r="O25"/>
  <c r="BC23"/>
  <c r="O23"/>
  <c r="BC21"/>
  <c r="O21"/>
  <c r="BC20"/>
  <c r="O20"/>
  <c r="O19"/>
  <c r="BC17"/>
  <c r="O17"/>
  <c r="BC15"/>
  <c r="O15"/>
  <c r="O13"/>
  <c r="BC12"/>
  <c r="O12"/>
</calcChain>
</file>

<file path=xl/sharedStrings.xml><?xml version="1.0" encoding="utf-8"?>
<sst xmlns="http://schemas.openxmlformats.org/spreadsheetml/2006/main" count="207" uniqueCount="124">
  <si>
    <t xml:space="preserve">CODIGO:  </t>
  </si>
  <si>
    <t xml:space="preserve">VERSIÓN: </t>
  </si>
  <si>
    <t xml:space="preserve">FECHA: </t>
  </si>
  <si>
    <t>PÁGINA:</t>
  </si>
  <si>
    <t>Fomento a la recreación, la actividad física y el deporte. "Tú y yo en la recreación y el deporte"</t>
  </si>
  <si>
    <t>Formación y preparación de deportistas. "Tú y yo campeones"</t>
  </si>
  <si>
    <t>INCLUSION SOCIAL</t>
  </si>
  <si>
    <t>Servicio de Escuelas Deportivas</t>
  </si>
  <si>
    <t>Municipios con Escuelas Deportivas</t>
  </si>
  <si>
    <t>201663000-0163</t>
  </si>
  <si>
    <t>Apoyo al Deporte formativo, deporte social comunitario y juegos  tradicionales en el Departamento del Quindío</t>
  </si>
  <si>
    <t>Servicio de promoción de la actividad física, la recreación y el deporte</t>
  </si>
  <si>
    <t>Municipios vinculados al programa Supérate-Intercolegiados</t>
  </si>
  <si>
    <t>Municipios implementando  programas de recreación, actividad física y deporte social comunitario</t>
  </si>
  <si>
    <t>201663000-0162</t>
  </si>
  <si>
    <t>Apoyo a los juegos intercolegiados en el Deparrtamento del Quindìo</t>
  </si>
  <si>
    <t>201663000-0164</t>
  </si>
  <si>
    <t>N/A</t>
  </si>
  <si>
    <t>Formular e  implementar una  política pública para el desarrollo y acceso al deporte, la recreación, la actividad física, la educación física y el uso adecuado del tiempo libre, como ejes de transformación humana y social en el departamento del Quindío</t>
  </si>
  <si>
    <t>Politica publica formulada e implementada</t>
  </si>
  <si>
    <t>201663000-0166</t>
  </si>
  <si>
    <t>Apoyo a proyectos deportivos, recreativos y de actividad fisica, en el Departamento del Quindìo</t>
  </si>
  <si>
    <t>201663000-0165</t>
  </si>
  <si>
    <t>Servicio de asistencia técnica para la promoción del deporte</t>
  </si>
  <si>
    <t xml:space="preserve">Organismos deportivos asistidos </t>
  </si>
  <si>
    <t>201663000-0161</t>
  </si>
  <si>
    <t>Juegos Deportivos Realizados</t>
  </si>
  <si>
    <t>202000363-0038</t>
  </si>
  <si>
    <t>Desarrollo de los  XXII JUEGOS DEPORTIVOS NACIONALES Y VI JUEGOS PARANACIONALES   2023</t>
  </si>
  <si>
    <t>F-PLA-07</t>
  </si>
  <si>
    <t>O6</t>
  </si>
  <si>
    <t>Nov. 22 de 2017</t>
  </si>
  <si>
    <t xml:space="preserve"> 1 de 1</t>
  </si>
  <si>
    <t>PLAN DE DESARROLLO DEPARTAMENTAL:  "TÚ Y YO SOMOS QUINDÍO"</t>
  </si>
  <si>
    <t xml:space="preserve">PROYECTO </t>
  </si>
  <si>
    <t>POBLACIÓN</t>
  </si>
  <si>
    <t>CODIGO</t>
  </si>
  <si>
    <t xml:space="preserve">ESTRATEGIA </t>
  </si>
  <si>
    <t xml:space="preserve">PROGRAMA </t>
  </si>
  <si>
    <t xml:space="preserve">META DE PRODUCTO PLAN DE DESARROLLO </t>
  </si>
  <si>
    <t xml:space="preserve">INDICADOR </t>
  </si>
  <si>
    <t>META FISICA PROGRAMADA</t>
  </si>
  <si>
    <t>IMPUTACION PRESUPUESTAL</t>
  </si>
  <si>
    <t xml:space="preserve">No </t>
  </si>
  <si>
    <t>PESO DE LA META %</t>
  </si>
  <si>
    <t xml:space="preserve">VALOR EN PESOS </t>
  </si>
  <si>
    <t xml:space="preserve">OBJETIVO GENERAL DEL PROYECTO </t>
  </si>
  <si>
    <t xml:space="preserve">OBJETIVOS ESPECIFICOS </t>
  </si>
  <si>
    <t>ACTIVIDADES CUANTIFICADAS</t>
  </si>
  <si>
    <t>COMPROMISOS</t>
  </si>
  <si>
    <t>OBLIGACIONES</t>
  </si>
  <si>
    <t xml:space="preserve">FUENTE DE RECURSOS </t>
  </si>
  <si>
    <t>GENERO</t>
  </si>
  <si>
    <t>DISTRIBUCIÓN ETÁREA (EDAD)</t>
  </si>
  <si>
    <t xml:space="preserve">GRUPOS ÉTNICOS </t>
  </si>
  <si>
    <t xml:space="preserve">POBLACIÓN VULNERABLE </t>
  </si>
  <si>
    <t>TOTAL</t>
  </si>
  <si>
    <t>CONTRATOS</t>
  </si>
  <si>
    <t xml:space="preserve">FECHA DE INICIO </t>
  </si>
  <si>
    <t xml:space="preserve">FECHA DE TERMINACIÓN </t>
  </si>
  <si>
    <t xml:space="preserve">RESPONSABLE </t>
  </si>
  <si>
    <t>MUJER</t>
  </si>
  <si>
    <t>HOMBRE</t>
  </si>
  <si>
    <t>Edad Escolar 
(0 - 14 años)</t>
  </si>
  <si>
    <t>Adolescencia
 (15 - 19 años)</t>
  </si>
  <si>
    <t>Edad Económicamente Activa (20-59 años)</t>
  </si>
  <si>
    <t>Adultos Mayores (Mayores a 60 años)</t>
  </si>
  <si>
    <t>Indígena</t>
  </si>
  <si>
    <t>Afrocolombiano</t>
  </si>
  <si>
    <t>Raizal</t>
  </si>
  <si>
    <t>Rom</t>
  </si>
  <si>
    <t xml:space="preserve">Mestiza </t>
  </si>
  <si>
    <t>palenqueras</t>
  </si>
  <si>
    <t xml:space="preserve">Desplazados </t>
  </si>
  <si>
    <t xml:space="preserve">Discapacitados </t>
  </si>
  <si>
    <t xml:space="preserve">Victimas </t>
  </si>
  <si>
    <t xml:space="preserve">No. DE 
CONTRATOS </t>
  </si>
  <si>
    <t>VALOR COMPROMISOS</t>
  </si>
  <si>
    <t>VALOR DE LAS OBLIGACIONES</t>
  </si>
  <si>
    <t>% DE EJECUCION</t>
  </si>
  <si>
    <t>FUENTE DE LOS RECURSOS</t>
  </si>
  <si>
    <t>SUPERVISOR RESPONSABLE</t>
  </si>
  <si>
    <t>P</t>
  </si>
  <si>
    <t xml:space="preserve">E </t>
  </si>
  <si>
    <t>E</t>
  </si>
  <si>
    <t>SEGUIMIENTO PLAN DE ACCIÓN
INDEPORTES
JUNIO 30 DE 2020</t>
  </si>
  <si>
    <t>2234471206_12</t>
  </si>
  <si>
    <t xml:space="preserve">Generar espacios recreo-deportivos, aumentando el porcentaje de utilización de escenarios deportivos y
disminuyendo los índices de consumo de estupefacientes
</t>
  </si>
  <si>
    <t>Fortalecer los espacios recreodeportivos</t>
  </si>
  <si>
    <t>12-03</t>
  </si>
  <si>
    <t xml:space="preserve">OTROS (MONOPOLIO - IPOCONSUMO)  </t>
  </si>
  <si>
    <t>Gerente General INDEPORTES</t>
  </si>
  <si>
    <t>2234471208_4</t>
  </si>
  <si>
    <t>04</t>
  </si>
  <si>
    <t>Recurso Ordinario</t>
  </si>
  <si>
    <t>2234471207_12
2234471207_3
2234471208_12</t>
  </si>
  <si>
    <t>2234470205_12</t>
  </si>
  <si>
    <t xml:space="preserve">Generar espacios de  competencia para las instituciones educativas, aumentando así el porcentaje de utilización de escenarios deportivos y disminuyendo los índices de sedentarismo
</t>
  </si>
  <si>
    <t xml:space="preserve">Fortalecer programas y actividades deportivas
</t>
  </si>
  <si>
    <t>2234470205_4</t>
  </si>
  <si>
    <t xml:space="preserve">Municipios implementando  programas de recreación, actividad física y  y deporte social comunitario </t>
  </si>
  <si>
    <t>2234572210_4</t>
  </si>
  <si>
    <t xml:space="preserve"> Apoyo a la Recreación,  para el Bien Común en el Departamento del Quindío</t>
  </si>
  <si>
    <t xml:space="preserve">Disminuir los indices de consumo de estupefacientes en los municipios del departamento a través  del desarrollo de espacios recreodeportivos. </t>
  </si>
  <si>
    <t>Fortalecer una cultura recreo-deportiva en la poblacion</t>
  </si>
  <si>
    <t>2234572209_3
2234572210_3</t>
  </si>
  <si>
    <t>2234572211_12
2234572211_3</t>
  </si>
  <si>
    <t>22346741_4</t>
  </si>
  <si>
    <t>Disminuir los índices del consumo de estupefacientes en los municipios del departamento</t>
  </si>
  <si>
    <t>Fortalecer la articulacion interinstitucional</t>
  </si>
  <si>
    <t>2234572212_3</t>
  </si>
  <si>
    <t>Apoyo a la actividad fisica, salud y productiva en el Departamento del Quindio.</t>
  </si>
  <si>
    <t xml:space="preserve">Disminuir los  índices en el consumo de estupefacientes  y sedentarismo en los municipios del departamento a traves de programa de actividad fisica y habitos saludables
</t>
  </si>
  <si>
    <t>Fomentar estios de vida saludable y actividad fisica</t>
  </si>
  <si>
    <t>2234468202_4
2234468203_4
2234468202_12
2234468202_3</t>
  </si>
  <si>
    <t>Apoyo al deporte asociado en el Departamento del Quindio</t>
  </si>
  <si>
    <t xml:space="preserve">Incrementar los niveles de desarrollo en el deporte formativo y competitivo del departamento del quindio
</t>
  </si>
  <si>
    <t xml:space="preserve">Fortalecer los procesos con deportistas de altos logros 
</t>
  </si>
  <si>
    <t>INDEPORTES</t>
  </si>
  <si>
    <t>2234468202_9</t>
  </si>
  <si>
    <t>Generar una mayor participación  deportiva y organización de eventos multideportivos en el Departamento del Quindío</t>
  </si>
  <si>
    <t xml:space="preserve">Aumentar la asignación de recursos para el deporte formativo y competitivo
</t>
  </si>
  <si>
    <t>FERNANDO AUGUSTO PANESSO ZULUAGA</t>
  </si>
  <si>
    <t>Gerente General</t>
  </si>
</sst>
</file>

<file path=xl/styles.xml><?xml version="1.0" encoding="utf-8"?>
<styleSheet xmlns="http://schemas.openxmlformats.org/spreadsheetml/2006/main">
  <numFmts count="11">
    <numFmt numFmtId="43" formatCode="_(* #,##0.00_);_(* \(#,##0.00\);_(* &quot;-&quot;??_);_(@_)"/>
    <numFmt numFmtId="164" formatCode="_([$$-240A]\ * #,##0.00_);_([$$-240A]\ * \(#,##0.00\);_([$$-240A]\ * &quot;-&quot;??_);_(@_)"/>
    <numFmt numFmtId="167" formatCode="_-&quot;$&quot;* #,##0.00_-;\-&quot;$&quot;* #,##0.00_-;_-&quot;$&quot;* &quot;-&quot;??_-;_-@_-"/>
    <numFmt numFmtId="168" formatCode="_-* #,##0_-;\-* #,##0_-;_-* &quot;-&quot;_-;_-@_-"/>
    <numFmt numFmtId="169" formatCode="_-* #,##0.00_-;\-* #,##0.00_-;_-* &quot;-&quot;??_-;_-@_-"/>
    <numFmt numFmtId="170" formatCode="_-&quot;$&quot;* #,##0_-;\-&quot;$&quot;* #,##0_-;_-&quot;$&quot;* &quot;-&quot;_-;_-@_-"/>
    <numFmt numFmtId="171" formatCode="_-&quot;$&quot;\ * #,##0.00_-;\-&quot;$&quot;\ * #,##0.00_-;_-&quot;$&quot;\ * &quot;-&quot;??_-;_-@_-"/>
    <numFmt numFmtId="172" formatCode="0.0"/>
    <numFmt numFmtId="173" formatCode="&quot;$&quot;\ #,##0"/>
    <numFmt numFmtId="174" formatCode="_ [$€-2]\ * #,##0.00_ ;_ [$€-2]\ * \-#,##0.00_ ;_ [$€-2]\ * &quot;-&quot;??_ "/>
    <numFmt numFmtId="175" formatCode="dd/mm/yyyy;@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sz val="11"/>
      <color indexed="8"/>
      <name val="Calibri"/>
      <family val="2"/>
    </font>
    <font>
      <sz val="12"/>
      <color theme="1"/>
      <name val="Arial"/>
      <family val="2"/>
    </font>
    <font>
      <b/>
      <sz val="11"/>
      <color rgb="FF6F6F6E"/>
      <name val="Calibri"/>
      <family val="2"/>
      <scheme val="minor"/>
    </font>
    <font>
      <sz val="12"/>
      <color indexed="8"/>
      <name val="Arial"/>
      <family val="2"/>
    </font>
    <font>
      <sz val="10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1"/>
      <color indexed="8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b/>
      <sz val="10"/>
      <color indexed="8"/>
      <name val="Arial"/>
      <family val="2"/>
    </font>
    <font>
      <sz val="11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ECECEC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79998168889431442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522B57"/>
      </left>
      <right style="thin">
        <color rgb="FF522B57"/>
      </right>
      <top style="thin">
        <color rgb="FF522B57"/>
      </top>
      <bottom style="thin">
        <color rgb="FF522B57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7">
    <xf numFmtId="0" fontId="0" fillId="0" borderId="0"/>
    <xf numFmtId="9" fontId="1" fillId="0" borderId="0" applyFont="0" applyFill="0" applyBorder="0" applyAlignment="0" applyProtection="0"/>
    <xf numFmtId="164" fontId="1" fillId="0" borderId="0"/>
    <xf numFmtId="43" fontId="4" fillId="0" borderId="0" applyFont="0" applyFill="0" applyBorder="0" applyAlignment="0" applyProtection="0"/>
    <xf numFmtId="164" fontId="6" fillId="5" borderId="13">
      <alignment horizontal="center" vertical="center" wrapText="1"/>
    </xf>
    <xf numFmtId="167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6" fillId="5" borderId="13">
      <alignment horizontal="center" vertical="center" wrapText="1"/>
    </xf>
    <xf numFmtId="170" fontId="1" fillId="0" borderId="0" applyFont="0" applyFill="0" applyBorder="0" applyAlignment="0" applyProtection="0"/>
    <xf numFmtId="164" fontId="8" fillId="0" borderId="0"/>
    <xf numFmtId="171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174" fontId="1" fillId="0" borderId="0"/>
  </cellStyleXfs>
  <cellXfs count="244">
    <xf numFmtId="0" fontId="0" fillId="0" borderId="0" xfId="0"/>
    <xf numFmtId="43" fontId="3" fillId="4" borderId="8" xfId="7" applyFont="1" applyFill="1" applyBorder="1" applyAlignment="1">
      <alignment horizontal="center" vertical="center"/>
    </xf>
    <xf numFmtId="43" fontId="2" fillId="0" borderId="3" xfId="7" applyFont="1" applyFill="1" applyBorder="1" applyAlignment="1">
      <alignment horizontal="center" vertical="center"/>
    </xf>
    <xf numFmtId="43" fontId="2" fillId="0" borderId="3" xfId="3" applyFont="1" applyFill="1" applyBorder="1" applyAlignment="1">
      <alignment horizontal="center" vertical="center" wrapText="1"/>
    </xf>
    <xf numFmtId="0" fontId="5" fillId="0" borderId="0" xfId="0" applyFont="1"/>
    <xf numFmtId="0" fontId="5" fillId="0" borderId="6" xfId="0" applyFont="1" applyBorder="1"/>
    <xf numFmtId="0" fontId="5" fillId="0" borderId="14" xfId="0" applyFont="1" applyBorder="1"/>
    <xf numFmtId="0" fontId="10" fillId="0" borderId="3" xfId="0" applyFont="1" applyFill="1" applyBorder="1" applyAlignment="1">
      <alignment vertical="center"/>
    </xf>
    <xf numFmtId="0" fontId="12" fillId="0" borderId="2" xfId="0" applyFont="1" applyBorder="1" applyAlignment="1">
      <alignment horizontal="center" vertical="center"/>
    </xf>
    <xf numFmtId="0" fontId="5" fillId="2" borderId="0" xfId="0" applyFont="1" applyFill="1"/>
    <xf numFmtId="0" fontId="12" fillId="0" borderId="6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6" xfId="0" applyFont="1" applyBorder="1" applyAlignment="1">
      <alignment vertical="center"/>
    </xf>
    <xf numFmtId="0" fontId="12" fillId="0" borderId="6" xfId="0" applyFont="1" applyBorder="1" applyAlignment="1">
      <alignment horizontal="justify" vertical="center" wrapText="1"/>
    </xf>
    <xf numFmtId="0" fontId="12" fillId="0" borderId="9" xfId="0" applyFont="1" applyBorder="1" applyAlignment="1">
      <alignment horizontal="center" vertical="center"/>
    </xf>
    <xf numFmtId="0" fontId="12" fillId="6" borderId="3" xfId="0" applyFont="1" applyFill="1" applyBorder="1" applyAlignment="1">
      <alignment horizontal="center" vertical="center" wrapText="1"/>
    </xf>
    <xf numFmtId="175" fontId="12" fillId="6" borderId="3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left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justify" vertical="center" wrapText="1"/>
    </xf>
    <xf numFmtId="0" fontId="2" fillId="3" borderId="8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vertical="center"/>
    </xf>
    <xf numFmtId="0" fontId="2" fillId="3" borderId="8" xfId="0" applyFont="1" applyFill="1" applyBorder="1" applyAlignment="1">
      <alignment horizontal="justify" vertical="center"/>
    </xf>
    <xf numFmtId="9" fontId="2" fillId="3" borderId="8" xfId="1" applyFont="1" applyFill="1" applyBorder="1" applyAlignment="1">
      <alignment horizontal="center" vertical="center"/>
    </xf>
    <xf numFmtId="0" fontId="3" fillId="4" borderId="12" xfId="0" applyFont="1" applyFill="1" applyBorder="1" applyAlignment="1">
      <alignment horizontal="left" vertical="center" wrapText="1"/>
    </xf>
    <xf numFmtId="0" fontId="3" fillId="4" borderId="2" xfId="0" applyFont="1" applyFill="1" applyBorder="1" applyAlignment="1">
      <alignment horizontal="left" vertical="center"/>
    </xf>
    <xf numFmtId="0" fontId="3" fillId="4" borderId="2" xfId="0" applyFont="1" applyFill="1" applyBorder="1" applyAlignment="1">
      <alignment horizontal="justify" vertical="center" wrapText="1"/>
    </xf>
    <xf numFmtId="0" fontId="3" fillId="4" borderId="8" xfId="0" applyFont="1" applyFill="1" applyBorder="1" applyAlignment="1">
      <alignment vertical="center" wrapText="1"/>
    </xf>
    <xf numFmtId="0" fontId="3" fillId="4" borderId="8" xfId="0" applyFont="1" applyFill="1" applyBorder="1" applyAlignment="1">
      <alignment horizontal="justify" vertical="center"/>
    </xf>
    <xf numFmtId="0" fontId="3" fillId="4" borderId="8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justify" vertical="center" wrapText="1"/>
    </xf>
    <xf numFmtId="0" fontId="2" fillId="4" borderId="8" xfId="0" applyFont="1" applyFill="1" applyBorder="1" applyAlignment="1">
      <alignment horizontal="center" vertical="center"/>
    </xf>
    <xf numFmtId="43" fontId="3" fillId="4" borderId="8" xfId="7" applyFont="1" applyFill="1" applyBorder="1" applyAlignment="1">
      <alignment horizontal="justify" vertical="center"/>
    </xf>
    <xf numFmtId="9" fontId="3" fillId="4" borderId="8" xfId="1" applyFont="1" applyFill="1" applyBorder="1" applyAlignment="1">
      <alignment horizontal="center" vertical="center"/>
    </xf>
    <xf numFmtId="43" fontId="3" fillId="4" borderId="8" xfId="7" applyFont="1" applyFill="1" applyBorder="1" applyAlignment="1">
      <alignment horizontal="center" vertical="center" wrapText="1"/>
    </xf>
    <xf numFmtId="43" fontId="2" fillId="4" borderId="8" xfId="7" applyFont="1" applyFill="1" applyBorder="1" applyAlignment="1">
      <alignment horizontal="justify" vertical="center"/>
    </xf>
    <xf numFmtId="0" fontId="5" fillId="0" borderId="1" xfId="0" applyFont="1" applyBorder="1"/>
    <xf numFmtId="0" fontId="5" fillId="2" borderId="3" xfId="0" applyFont="1" applyFill="1" applyBorder="1" applyAlignment="1">
      <alignment horizontal="justify" vertical="center" wrapText="1"/>
    </xf>
    <xf numFmtId="0" fontId="5" fillId="2" borderId="3" xfId="0" applyFont="1" applyFill="1" applyBorder="1"/>
    <xf numFmtId="9" fontId="5" fillId="2" borderId="3" xfId="1" applyNumberFormat="1" applyFont="1" applyFill="1" applyBorder="1" applyAlignment="1">
      <alignment horizontal="center" vertical="center"/>
    </xf>
    <xf numFmtId="1" fontId="5" fillId="2" borderId="3" xfId="0" applyNumberFormat="1" applyFont="1" applyFill="1" applyBorder="1" applyAlignment="1">
      <alignment horizontal="center" vertical="center" wrapText="1"/>
    </xf>
    <xf numFmtId="1" fontId="5" fillId="0" borderId="4" xfId="0" applyNumberFormat="1" applyFont="1" applyBorder="1"/>
    <xf numFmtId="0" fontId="5" fillId="0" borderId="0" xfId="0" applyFont="1" applyBorder="1"/>
    <xf numFmtId="0" fontId="5" fillId="0" borderId="4" xfId="0" applyFont="1" applyBorder="1"/>
    <xf numFmtId="0" fontId="5" fillId="0" borderId="15" xfId="0" applyFont="1" applyBorder="1"/>
    <xf numFmtId="43" fontId="5" fillId="2" borderId="3" xfId="7" applyFont="1" applyFill="1" applyBorder="1" applyAlignment="1">
      <alignment horizontal="center" vertical="center"/>
    </xf>
    <xf numFmtId="1" fontId="5" fillId="2" borderId="16" xfId="0" applyNumberFormat="1" applyFont="1" applyFill="1" applyBorder="1" applyAlignment="1">
      <alignment horizontal="center" vertical="center" wrapText="1"/>
    </xf>
    <xf numFmtId="1" fontId="5" fillId="0" borderId="5" xfId="0" applyNumberFormat="1" applyFont="1" applyBorder="1"/>
    <xf numFmtId="0" fontId="5" fillId="0" borderId="7" xfId="0" applyFont="1" applyBorder="1"/>
    <xf numFmtId="0" fontId="5" fillId="0" borderId="8" xfId="0" applyFont="1" applyBorder="1"/>
    <xf numFmtId="0" fontId="5" fillId="0" borderId="9" xfId="0" applyFont="1" applyBorder="1"/>
    <xf numFmtId="0" fontId="5" fillId="2" borderId="3" xfId="0" applyFont="1" applyFill="1" applyBorder="1" applyAlignment="1">
      <alignment horizontal="justify"/>
    </xf>
    <xf numFmtId="0" fontId="5" fillId="2" borderId="3" xfId="0" applyFont="1" applyFill="1" applyBorder="1" applyAlignment="1">
      <alignment horizontal="justify" vertical="center"/>
    </xf>
    <xf numFmtId="9" fontId="5" fillId="2" borderId="3" xfId="1" applyFont="1" applyFill="1" applyBorder="1" applyAlignment="1">
      <alignment horizontal="center" vertical="center"/>
    </xf>
    <xf numFmtId="43" fontId="12" fillId="0" borderId="3" xfId="0" applyNumberFormat="1" applyFont="1" applyFill="1" applyBorder="1" applyAlignment="1">
      <alignment horizontal="center" vertical="center"/>
    </xf>
    <xf numFmtId="1" fontId="5" fillId="2" borderId="3" xfId="0" applyNumberFormat="1" applyFont="1" applyFill="1" applyBorder="1" applyAlignment="1">
      <alignment horizontal="center" vertical="center"/>
    </xf>
    <xf numFmtId="175" fontId="5" fillId="0" borderId="3" xfId="0" applyNumberFormat="1" applyFont="1" applyBorder="1" applyAlignment="1">
      <alignment horizontal="center"/>
    </xf>
    <xf numFmtId="0" fontId="5" fillId="0" borderId="3" xfId="0" applyFont="1" applyBorder="1" applyAlignment="1">
      <alignment horizontal="justify" vertical="center"/>
    </xf>
    <xf numFmtId="1" fontId="5" fillId="0" borderId="0" xfId="0" applyNumberFormat="1" applyFont="1"/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justify"/>
    </xf>
    <xf numFmtId="0" fontId="5" fillId="2" borderId="0" xfId="0" applyFont="1" applyFill="1" applyAlignment="1">
      <alignment horizontal="justify" vertical="center"/>
    </xf>
    <xf numFmtId="9" fontId="5" fillId="2" borderId="0" xfId="1" applyFont="1" applyFill="1" applyAlignment="1">
      <alignment horizontal="center" vertical="center"/>
    </xf>
    <xf numFmtId="173" fontId="5" fillId="2" borderId="0" xfId="0" applyNumberFormat="1" applyFont="1" applyFill="1" applyAlignment="1">
      <alignment vertical="center"/>
    </xf>
    <xf numFmtId="173" fontId="5" fillId="2" borderId="0" xfId="0" applyNumberFormat="1" applyFont="1" applyFill="1" applyAlignment="1">
      <alignment horizontal="center" vertical="center"/>
    </xf>
    <xf numFmtId="1" fontId="5" fillId="2" borderId="0" xfId="0" applyNumberFormat="1" applyFont="1" applyFill="1" applyAlignment="1">
      <alignment horizontal="center" vertical="center"/>
    </xf>
    <xf numFmtId="175" fontId="5" fillId="0" borderId="0" xfId="0" applyNumberFormat="1" applyFont="1" applyAlignment="1">
      <alignment horizontal="center"/>
    </xf>
    <xf numFmtId="0" fontId="5" fillId="0" borderId="0" xfId="0" applyFont="1" applyAlignment="1">
      <alignment horizontal="justify" vertical="center"/>
    </xf>
    <xf numFmtId="1" fontId="15" fillId="0" borderId="0" xfId="0" applyNumberFormat="1" applyFont="1"/>
    <xf numFmtId="0" fontId="5" fillId="2" borderId="6" xfId="0" applyFont="1" applyFill="1" applyBorder="1" applyAlignment="1">
      <alignment vertical="center"/>
    </xf>
    <xf numFmtId="0" fontId="15" fillId="2" borderId="0" xfId="0" applyFont="1" applyFill="1"/>
    <xf numFmtId="0" fontId="15" fillId="2" borderId="0" xfId="0" applyFont="1" applyFill="1" applyAlignment="1">
      <alignment horizontal="justify"/>
    </xf>
    <xf numFmtId="0" fontId="15" fillId="2" borderId="0" xfId="0" applyFont="1" applyFill="1" applyAlignment="1">
      <alignment horizontal="justify" vertical="center"/>
    </xf>
    <xf numFmtId="9" fontId="15" fillId="2" borderId="0" xfId="1" applyFont="1" applyFill="1" applyAlignment="1">
      <alignment horizontal="center" vertical="center"/>
    </xf>
    <xf numFmtId="173" fontId="15" fillId="2" borderId="0" xfId="0" applyNumberFormat="1" applyFont="1" applyFill="1" applyAlignment="1">
      <alignment vertical="center"/>
    </xf>
    <xf numFmtId="173" fontId="15" fillId="2" borderId="0" xfId="0" applyNumberFormat="1" applyFont="1" applyFill="1" applyAlignment="1">
      <alignment horizontal="center" vertical="center"/>
    </xf>
    <xf numFmtId="1" fontId="15" fillId="2" borderId="0" xfId="0" applyNumberFormat="1" applyFont="1" applyFill="1" applyAlignment="1">
      <alignment horizontal="center" vertical="center"/>
    </xf>
    <xf numFmtId="0" fontId="15" fillId="2" borderId="0" xfId="0" applyFont="1" applyFill="1" applyAlignment="1">
      <alignment horizontal="justify" vertical="center" wrapText="1"/>
    </xf>
    <xf numFmtId="0" fontId="15" fillId="0" borderId="0" xfId="0" applyFont="1"/>
    <xf numFmtId="175" fontId="15" fillId="0" borderId="0" xfId="0" applyNumberFormat="1" applyFont="1" applyAlignment="1">
      <alignment horizontal="center"/>
    </xf>
    <xf numFmtId="0" fontId="15" fillId="0" borderId="0" xfId="0" applyFont="1" applyAlignment="1">
      <alignment horizontal="justify" vertical="center"/>
    </xf>
    <xf numFmtId="0" fontId="5" fillId="0" borderId="0" xfId="0" applyFont="1" applyAlignment="1">
      <alignment horizontal="center"/>
    </xf>
    <xf numFmtId="0" fontId="15" fillId="2" borderId="0" xfId="0" applyFont="1" applyFill="1" applyAlignment="1">
      <alignment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vertical="center" wrapText="1"/>
    </xf>
    <xf numFmtId="3" fontId="11" fillId="0" borderId="3" xfId="0" applyNumberFormat="1" applyFont="1" applyFill="1" applyBorder="1" applyAlignment="1">
      <alignment horizontal="left" vertical="center" wrapText="1"/>
    </xf>
    <xf numFmtId="1" fontId="2" fillId="3" borderId="8" xfId="0" applyNumberFormat="1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justify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1" fontId="3" fillId="4" borderId="8" xfId="0" applyNumberFormat="1" applyFont="1" applyFill="1" applyBorder="1" applyAlignment="1">
      <alignment horizontal="center" vertical="center" wrapText="1"/>
    </xf>
    <xf numFmtId="43" fontId="3" fillId="4" borderId="8" xfId="7" applyFont="1" applyFill="1" applyBorder="1" applyAlignment="1">
      <alignment horizontal="justify" vertical="center" wrapText="1"/>
    </xf>
    <xf numFmtId="0" fontId="5" fillId="0" borderId="2" xfId="0" applyFont="1" applyBorder="1"/>
    <xf numFmtId="0" fontId="5" fillId="0" borderId="12" xfId="0" applyFont="1" applyBorder="1"/>
    <xf numFmtId="0" fontId="2" fillId="0" borderId="9" xfId="0" applyFont="1" applyBorder="1" applyAlignment="1">
      <alignment horizontal="center" vertical="center" wrapText="1"/>
    </xf>
    <xf numFmtId="0" fontId="2" fillId="9" borderId="3" xfId="0" applyFont="1" applyFill="1" applyBorder="1" applyAlignment="1">
      <alignment horizontal="justify" vertical="center" wrapText="1"/>
    </xf>
    <xf numFmtId="0" fontId="5" fillId="2" borderId="3" xfId="0" applyFont="1" applyFill="1" applyBorder="1" applyAlignment="1">
      <alignment horizontal="center"/>
    </xf>
    <xf numFmtId="1" fontId="7" fillId="0" borderId="3" xfId="0" applyNumberFormat="1" applyFont="1" applyBorder="1" applyAlignment="1">
      <alignment horizontal="center" vertical="center"/>
    </xf>
    <xf numFmtId="49" fontId="5" fillId="2" borderId="3" xfId="0" applyNumberFormat="1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/>
    </xf>
    <xf numFmtId="43" fontId="5" fillId="0" borderId="3" xfId="7" applyFont="1" applyFill="1" applyBorder="1" applyAlignment="1">
      <alignment horizontal="justify" vertical="center" wrapText="1"/>
    </xf>
    <xf numFmtId="0" fontId="5" fillId="2" borderId="16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justify" vertical="center" wrapText="1"/>
    </xf>
    <xf numFmtId="1" fontId="7" fillId="0" borderId="3" xfId="0" applyNumberFormat="1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justify" vertical="center" wrapText="1"/>
    </xf>
    <xf numFmtId="43" fontId="2" fillId="2" borderId="3" xfId="7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43" fontId="5" fillId="2" borderId="3" xfId="7" applyFont="1" applyFill="1" applyBorder="1" applyAlignment="1">
      <alignment vertical="center"/>
    </xf>
    <xf numFmtId="3" fontId="5" fillId="0" borderId="11" xfId="0" applyNumberFormat="1" applyFont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 wrapText="1"/>
    </xf>
    <xf numFmtId="0" fontId="5" fillId="0" borderId="5" xfId="0" applyFont="1" applyBorder="1"/>
    <xf numFmtId="3" fontId="5" fillId="0" borderId="3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left" vertical="center" wrapText="1"/>
    </xf>
    <xf numFmtId="0" fontId="3" fillId="4" borderId="0" xfId="0" applyFont="1" applyFill="1" applyBorder="1" applyAlignment="1">
      <alignment horizontal="left" vertical="center" wrapText="1"/>
    </xf>
    <xf numFmtId="0" fontId="3" fillId="4" borderId="0" xfId="0" applyFont="1" applyFill="1" applyBorder="1" applyAlignment="1">
      <alignment horizontal="left" vertical="center"/>
    </xf>
    <xf numFmtId="0" fontId="3" fillId="4" borderId="0" xfId="0" applyFont="1" applyFill="1" applyBorder="1" applyAlignment="1">
      <alignment horizontal="justify" vertical="center" wrapText="1"/>
    </xf>
    <xf numFmtId="49" fontId="3" fillId="4" borderId="8" xfId="7" applyNumberFormat="1" applyFont="1" applyFill="1" applyBorder="1" applyAlignment="1">
      <alignment horizontal="center" vertical="center"/>
    </xf>
    <xf numFmtId="43" fontId="2" fillId="4" borderId="8" xfId="7" applyFont="1" applyFill="1" applyBorder="1" applyAlignment="1">
      <alignment horizontal="justify" vertical="center" wrapText="1"/>
    </xf>
    <xf numFmtId="1" fontId="5" fillId="2" borderId="4" xfId="0" applyNumberFormat="1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justify" vertical="center" wrapText="1"/>
    </xf>
    <xf numFmtId="14" fontId="5" fillId="0" borderId="3" xfId="0" applyNumberFormat="1" applyFont="1" applyBorder="1" applyAlignment="1">
      <alignment horizontal="center" vertical="center"/>
    </xf>
    <xf numFmtId="0" fontId="5" fillId="2" borderId="3" xfId="0" applyFont="1" applyFill="1" applyBorder="1" applyAlignment="1">
      <alignment vertical="center"/>
    </xf>
    <xf numFmtId="0" fontId="5" fillId="2" borderId="3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/>
    </xf>
    <xf numFmtId="175" fontId="5" fillId="0" borderId="3" xfId="0" applyNumberFormat="1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justify" vertical="center" wrapText="1"/>
    </xf>
    <xf numFmtId="175" fontId="5" fillId="0" borderId="0" xfId="0" applyNumberFormat="1" applyFont="1" applyFill="1" applyAlignment="1">
      <alignment horizontal="center" vertical="center"/>
    </xf>
    <xf numFmtId="0" fontId="12" fillId="0" borderId="0" xfId="0" applyFont="1" applyBorder="1"/>
    <xf numFmtId="1" fontId="12" fillId="0" borderId="0" xfId="0" applyNumberFormat="1" applyFont="1" applyBorder="1"/>
    <xf numFmtId="0" fontId="12" fillId="2" borderId="0" xfId="0" applyFont="1" applyFill="1" applyBorder="1" applyAlignment="1">
      <alignment horizontal="center"/>
    </xf>
    <xf numFmtId="0" fontId="12" fillId="2" borderId="0" xfId="0" applyFont="1" applyFill="1" applyAlignment="1">
      <alignment horizontal="center"/>
    </xf>
    <xf numFmtId="1" fontId="12" fillId="0" borderId="0" xfId="0" applyNumberFormat="1" applyFont="1"/>
    <xf numFmtId="0" fontId="12" fillId="0" borderId="0" xfId="0" applyFont="1"/>
    <xf numFmtId="0" fontId="5" fillId="2" borderId="0" xfId="0" applyFont="1" applyFill="1" applyAlignment="1">
      <alignment horizontal="center"/>
    </xf>
    <xf numFmtId="0" fontId="15" fillId="0" borderId="0" xfId="0" applyFont="1" applyAlignment="1">
      <alignment horizontal="center"/>
    </xf>
    <xf numFmtId="175" fontId="15" fillId="0" borderId="0" xfId="0" applyNumberFormat="1" applyFont="1" applyFill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0" fontId="2" fillId="0" borderId="11" xfId="0" applyFont="1" applyBorder="1" applyAlignment="1">
      <alignment horizontal="justify" vertical="center" wrapText="1"/>
    </xf>
    <xf numFmtId="0" fontId="2" fillId="0" borderId="16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justify" vertical="center" wrapText="1"/>
    </xf>
    <xf numFmtId="0" fontId="12" fillId="6" borderId="3" xfId="0" applyFont="1" applyFill="1" applyBorder="1" applyAlignment="1">
      <alignment horizontal="center" vertical="center" wrapText="1"/>
    </xf>
    <xf numFmtId="0" fontId="12" fillId="6" borderId="1" xfId="0" applyFont="1" applyFill="1" applyBorder="1" applyAlignment="1">
      <alignment horizontal="center" vertical="center" wrapText="1"/>
    </xf>
    <xf numFmtId="0" fontId="12" fillId="6" borderId="12" xfId="0" applyFont="1" applyFill="1" applyBorder="1" applyAlignment="1">
      <alignment horizontal="center" vertical="center" wrapText="1"/>
    </xf>
    <xf numFmtId="0" fontId="12" fillId="6" borderId="5" xfId="0" applyFont="1" applyFill="1" applyBorder="1" applyAlignment="1">
      <alignment horizontal="center" vertical="center" wrapText="1"/>
    </xf>
    <xf numFmtId="0" fontId="12" fillId="6" borderId="14" xfId="0" applyFont="1" applyFill="1" applyBorder="1" applyAlignment="1">
      <alignment horizontal="center" vertical="center" wrapText="1"/>
    </xf>
    <xf numFmtId="172" fontId="12" fillId="6" borderId="3" xfId="0" applyNumberFormat="1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1" fontId="12" fillId="6" borderId="12" xfId="0" applyNumberFormat="1" applyFont="1" applyFill="1" applyBorder="1" applyAlignment="1">
      <alignment horizontal="center" vertical="center" wrapText="1"/>
    </xf>
    <xf numFmtId="1" fontId="12" fillId="6" borderId="15" xfId="0" applyNumberFormat="1" applyFont="1" applyFill="1" applyBorder="1" applyAlignment="1">
      <alignment horizontal="center" vertical="center" wrapText="1"/>
    </xf>
    <xf numFmtId="1" fontId="12" fillId="6" borderId="14" xfId="0" applyNumberFormat="1" applyFont="1" applyFill="1" applyBorder="1" applyAlignment="1">
      <alignment horizontal="center" vertical="center" wrapText="1"/>
    </xf>
    <xf numFmtId="0" fontId="12" fillId="6" borderId="11" xfId="0" applyFont="1" applyFill="1" applyBorder="1" applyAlignment="1">
      <alignment horizontal="center" vertical="center" wrapText="1"/>
    </xf>
    <xf numFmtId="0" fontId="12" fillId="6" borderId="10" xfId="0" applyFont="1" applyFill="1" applyBorder="1" applyAlignment="1">
      <alignment horizontal="center" vertical="center" wrapText="1"/>
    </xf>
    <xf numFmtId="0" fontId="12" fillId="6" borderId="16" xfId="0" applyFont="1" applyFill="1" applyBorder="1" applyAlignment="1">
      <alignment horizontal="center" vertical="center" wrapText="1"/>
    </xf>
    <xf numFmtId="3" fontId="3" fillId="7" borderId="7" xfId="0" applyNumberFormat="1" applyFont="1" applyFill="1" applyBorder="1" applyAlignment="1">
      <alignment horizontal="center" vertical="center" wrapText="1"/>
    </xf>
    <xf numFmtId="3" fontId="3" fillId="7" borderId="8" xfId="0" applyNumberFormat="1" applyFont="1" applyFill="1" applyBorder="1" applyAlignment="1">
      <alignment horizontal="center" vertical="center" wrapText="1"/>
    </xf>
    <xf numFmtId="3" fontId="3" fillId="7" borderId="9" xfId="0" applyNumberFormat="1" applyFont="1" applyFill="1" applyBorder="1" applyAlignment="1">
      <alignment horizontal="center" vertical="center" wrapText="1"/>
    </xf>
    <xf numFmtId="0" fontId="3" fillId="7" borderId="7" xfId="0" applyFont="1" applyFill="1" applyBorder="1" applyAlignment="1">
      <alignment horizontal="center" vertical="center" wrapText="1"/>
    </xf>
    <xf numFmtId="0" fontId="3" fillId="7" borderId="8" xfId="0" applyFont="1" applyFill="1" applyBorder="1" applyAlignment="1">
      <alignment horizontal="center" vertical="center" wrapText="1"/>
    </xf>
    <xf numFmtId="0" fontId="3" fillId="7" borderId="9" xfId="0" applyFont="1" applyFill="1" applyBorder="1" applyAlignment="1">
      <alignment horizontal="center" vertical="center" wrapText="1"/>
    </xf>
    <xf numFmtId="0" fontId="3" fillId="7" borderId="7" xfId="0" applyFont="1" applyFill="1" applyBorder="1" applyAlignment="1">
      <alignment horizontal="center" vertical="center"/>
    </xf>
    <xf numFmtId="0" fontId="3" fillId="7" borderId="8" xfId="0" applyFont="1" applyFill="1" applyBorder="1" applyAlignment="1">
      <alignment horizontal="center" vertical="center"/>
    </xf>
    <xf numFmtId="0" fontId="3" fillId="7" borderId="9" xfId="0" applyFont="1" applyFill="1" applyBorder="1" applyAlignment="1">
      <alignment horizontal="center" vertical="center"/>
    </xf>
    <xf numFmtId="0" fontId="12" fillId="6" borderId="1" xfId="0" applyFont="1" applyFill="1" applyBorder="1" applyAlignment="1">
      <alignment horizontal="center" vertical="center" textRotation="90" wrapText="1"/>
    </xf>
    <xf numFmtId="0" fontId="12" fillId="6" borderId="12" xfId="0" applyFont="1" applyFill="1" applyBorder="1" applyAlignment="1">
      <alignment horizontal="center" vertical="center" textRotation="90" wrapText="1"/>
    </xf>
    <xf numFmtId="49" fontId="12" fillId="6" borderId="1" xfId="0" applyNumberFormat="1" applyFont="1" applyFill="1" applyBorder="1" applyAlignment="1">
      <alignment horizontal="center" vertical="center" textRotation="90" wrapText="1"/>
    </xf>
    <xf numFmtId="49" fontId="12" fillId="6" borderId="12" xfId="0" applyNumberFormat="1" applyFont="1" applyFill="1" applyBorder="1" applyAlignment="1">
      <alignment horizontal="center" vertical="center" textRotation="90" wrapText="1"/>
    </xf>
    <xf numFmtId="173" fontId="12" fillId="6" borderId="3" xfId="0" applyNumberFormat="1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3" fillId="7" borderId="2" xfId="0" applyFont="1" applyFill="1" applyBorder="1" applyAlignment="1">
      <alignment horizontal="center" vertical="center" wrapText="1"/>
    </xf>
    <xf numFmtId="0" fontId="3" fillId="7" borderId="12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textRotation="90" wrapText="1"/>
    </xf>
    <xf numFmtId="0" fontId="3" fillId="7" borderId="12" xfId="0" applyFont="1" applyFill="1" applyBorder="1" applyAlignment="1">
      <alignment horizontal="center" vertical="center" textRotation="90" wrapText="1"/>
    </xf>
    <xf numFmtId="0" fontId="3" fillId="7" borderId="4" xfId="0" applyFont="1" applyFill="1" applyBorder="1" applyAlignment="1">
      <alignment horizontal="center" vertical="center" textRotation="90" wrapText="1"/>
    </xf>
    <xf numFmtId="0" fontId="3" fillId="7" borderId="15" xfId="0" applyFont="1" applyFill="1" applyBorder="1" applyAlignment="1">
      <alignment horizontal="center" vertical="center" textRotation="90" wrapText="1"/>
    </xf>
    <xf numFmtId="174" fontId="13" fillId="6" borderId="17" xfId="16" applyFont="1" applyFill="1" applyBorder="1" applyAlignment="1">
      <alignment horizontal="center" vertical="center"/>
    </xf>
    <xf numFmtId="174" fontId="13" fillId="6" borderId="18" xfId="16" applyFont="1" applyFill="1" applyBorder="1" applyAlignment="1">
      <alignment horizontal="center" vertical="center"/>
    </xf>
    <xf numFmtId="174" fontId="13" fillId="6" borderId="19" xfId="16" applyFont="1" applyFill="1" applyBorder="1" applyAlignment="1">
      <alignment horizontal="center" vertical="center"/>
    </xf>
    <xf numFmtId="1" fontId="12" fillId="6" borderId="3" xfId="0" applyNumberFormat="1" applyFont="1" applyFill="1" applyBorder="1" applyAlignment="1">
      <alignment horizontal="center" vertical="center" wrapText="1"/>
    </xf>
    <xf numFmtId="175" fontId="12" fillId="6" borderId="1" xfId="0" applyNumberFormat="1" applyFont="1" applyFill="1" applyBorder="1" applyAlignment="1">
      <alignment horizontal="center" vertical="center" wrapText="1"/>
    </xf>
    <xf numFmtId="175" fontId="12" fillId="6" borderId="12" xfId="0" applyNumberFormat="1" applyFont="1" applyFill="1" applyBorder="1" applyAlignment="1">
      <alignment horizontal="center" vertical="center" wrapText="1"/>
    </xf>
    <xf numFmtId="175" fontId="12" fillId="6" borderId="5" xfId="0" applyNumberFormat="1" applyFont="1" applyFill="1" applyBorder="1" applyAlignment="1">
      <alignment horizontal="center" vertical="center" wrapText="1"/>
    </xf>
    <xf numFmtId="175" fontId="12" fillId="6" borderId="14" xfId="0" applyNumberFormat="1" applyFont="1" applyFill="1" applyBorder="1" applyAlignment="1">
      <alignment horizontal="center" vertical="center" wrapText="1"/>
    </xf>
    <xf numFmtId="175" fontId="12" fillId="6" borderId="4" xfId="0" applyNumberFormat="1" applyFont="1" applyFill="1" applyBorder="1" applyAlignment="1">
      <alignment horizontal="center" vertical="center" wrapText="1"/>
    </xf>
    <xf numFmtId="175" fontId="12" fillId="6" borderId="15" xfId="0" applyNumberFormat="1" applyFont="1" applyFill="1" applyBorder="1" applyAlignment="1">
      <alignment horizontal="center" vertical="center" wrapText="1"/>
    </xf>
    <xf numFmtId="3" fontId="12" fillId="6" borderId="11" xfId="0" applyNumberFormat="1" applyFont="1" applyFill="1" applyBorder="1" applyAlignment="1">
      <alignment horizontal="center" vertical="center" wrapText="1"/>
    </xf>
    <xf numFmtId="3" fontId="12" fillId="6" borderId="10" xfId="0" applyNumberFormat="1" applyFont="1" applyFill="1" applyBorder="1" applyAlignment="1">
      <alignment horizontal="center" vertical="center" wrapText="1"/>
    </xf>
    <xf numFmtId="3" fontId="12" fillId="6" borderId="16" xfId="0" applyNumberFormat="1" applyFont="1" applyFill="1" applyBorder="1" applyAlignment="1">
      <alignment horizontal="center" vertical="center" wrapText="1"/>
    </xf>
    <xf numFmtId="3" fontId="14" fillId="8" borderId="3" xfId="0" applyNumberFormat="1" applyFont="1" applyFill="1" applyBorder="1" applyAlignment="1">
      <alignment horizontal="center" vertical="center" wrapText="1"/>
    </xf>
    <xf numFmtId="0" fontId="14" fillId="8" borderId="3" xfId="0" applyFont="1" applyFill="1" applyBorder="1" applyAlignment="1">
      <alignment horizontal="center" vertical="center" wrapText="1"/>
    </xf>
    <xf numFmtId="9" fontId="14" fillId="8" borderId="3" xfId="14" applyFont="1" applyFill="1" applyBorder="1" applyAlignment="1">
      <alignment horizontal="center" vertical="center" wrapText="1"/>
    </xf>
    <xf numFmtId="0" fontId="14" fillId="8" borderId="11" xfId="0" applyFont="1" applyFill="1" applyBorder="1" applyAlignment="1">
      <alignment horizontal="center" vertical="center" wrapText="1"/>
    </xf>
    <xf numFmtId="0" fontId="14" fillId="8" borderId="16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43" fontId="5" fillId="2" borderId="3" xfId="7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justify" vertical="center" wrapText="1"/>
    </xf>
    <xf numFmtId="0" fontId="5" fillId="2" borderId="10" xfId="0" applyFont="1" applyFill="1" applyBorder="1" applyAlignment="1">
      <alignment horizontal="justify" vertical="center" wrapText="1"/>
    </xf>
    <xf numFmtId="0" fontId="5" fillId="2" borderId="16" xfId="0" applyFont="1" applyFill="1" applyBorder="1" applyAlignment="1">
      <alignment horizontal="justify" vertical="center" wrapText="1"/>
    </xf>
    <xf numFmtId="3" fontId="5" fillId="0" borderId="11" xfId="0" applyNumberFormat="1" applyFont="1" applyBorder="1" applyAlignment="1">
      <alignment horizontal="center" vertical="center"/>
    </xf>
    <xf numFmtId="3" fontId="5" fillId="0" borderId="10" xfId="0" applyNumberFormat="1" applyFont="1" applyBorder="1" applyAlignment="1">
      <alignment horizontal="center" vertical="center"/>
    </xf>
    <xf numFmtId="3" fontId="5" fillId="0" borderId="16" xfId="0" applyNumberFormat="1" applyFont="1" applyBorder="1" applyAlignment="1">
      <alignment horizontal="center" vertical="center"/>
    </xf>
    <xf numFmtId="0" fontId="12" fillId="6" borderId="11" xfId="0" applyFont="1" applyFill="1" applyBorder="1" applyAlignment="1">
      <alignment horizontal="center" vertical="center" textRotation="90" wrapText="1"/>
    </xf>
    <xf numFmtId="14" fontId="5" fillId="0" borderId="1" xfId="0" applyNumberFormat="1" applyFont="1" applyBorder="1" applyAlignment="1">
      <alignment horizontal="center" vertical="center"/>
    </xf>
    <xf numFmtId="14" fontId="5" fillId="0" borderId="4" xfId="0" applyNumberFormat="1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/>
    </xf>
    <xf numFmtId="0" fontId="5" fillId="2" borderId="16" xfId="0" applyFont="1" applyFill="1" applyBorder="1" applyAlignment="1">
      <alignment horizontal="center"/>
    </xf>
    <xf numFmtId="9" fontId="5" fillId="2" borderId="11" xfId="1" applyNumberFormat="1" applyFont="1" applyFill="1" applyBorder="1" applyAlignment="1">
      <alignment horizontal="center" vertical="center"/>
    </xf>
    <xf numFmtId="9" fontId="5" fillId="2" borderId="16" xfId="1" applyNumberFormat="1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1" fontId="2" fillId="0" borderId="3" xfId="0" applyNumberFormat="1" applyFont="1" applyBorder="1" applyAlignment="1">
      <alignment horizontal="center" vertical="center" wrapText="1"/>
    </xf>
    <xf numFmtId="3" fontId="2" fillId="0" borderId="3" xfId="0" applyNumberFormat="1" applyFont="1" applyBorder="1" applyAlignment="1">
      <alignment horizontal="justify" vertical="center" wrapText="1"/>
    </xf>
    <xf numFmtId="9" fontId="2" fillId="0" borderId="3" xfId="1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43" fontId="2" fillId="0" borderId="11" xfId="7" applyFont="1" applyBorder="1" applyAlignment="1">
      <alignment horizontal="center" vertical="center" wrapText="1"/>
    </xf>
    <xf numFmtId="43" fontId="2" fillId="0" borderId="16" xfId="7" applyFont="1" applyBorder="1" applyAlignment="1">
      <alignment horizontal="center" vertical="center" wrapText="1"/>
    </xf>
    <xf numFmtId="14" fontId="5" fillId="0" borderId="11" xfId="0" applyNumberFormat="1" applyFont="1" applyBorder="1" applyAlignment="1">
      <alignment horizontal="center" vertical="center"/>
    </xf>
    <xf numFmtId="14" fontId="5" fillId="0" borderId="16" xfId="0" applyNumberFormat="1" applyFont="1" applyBorder="1" applyAlignment="1">
      <alignment horizontal="center" vertical="center"/>
    </xf>
  </cellXfs>
  <cellStyles count="17">
    <cellStyle name="KPT04" xfId="4"/>
    <cellStyle name="KPT04 2" xfId="9"/>
    <cellStyle name="Millares [0] 2" xfId="8"/>
    <cellStyle name="Millares 2" xfId="3"/>
    <cellStyle name="Millares 2 2" xfId="7"/>
    <cellStyle name="Millares 2 2 2 2" xfId="13"/>
    <cellStyle name="Moneda [0] 2" xfId="10"/>
    <cellStyle name="Moneda 2" xfId="5"/>
    <cellStyle name="Moneda 2 2" xfId="12"/>
    <cellStyle name="Normal" xfId="0" builtinId="0"/>
    <cellStyle name="Normal 2" xfId="6"/>
    <cellStyle name="Normal 2 2" xfId="11"/>
    <cellStyle name="Normal 2 3" xfId="16"/>
    <cellStyle name="Normal 3" xfId="2"/>
    <cellStyle name="Porcentaje 2 2" xfId="14"/>
    <cellStyle name="Porcentaje 2 2 2" xfId="15"/>
    <cellStyle name="Porcentual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836839</xdr:colOff>
      <xdr:row>0</xdr:row>
      <xdr:rowOff>190501</xdr:rowOff>
    </xdr:from>
    <xdr:to>
      <xdr:col>2</xdr:col>
      <xdr:colOff>396875</xdr:colOff>
      <xdr:row>4</xdr:row>
      <xdr:rowOff>285750</xdr:rowOff>
    </xdr:to>
    <xdr:pic>
      <xdr:nvPicPr>
        <xdr:cNvPr id="2" name="Imagen 1" descr="C:\Users\AUXPLANEACION03\Desktop\Gobernacion_del_quindio.jpg">
          <a:extLst>
            <a:ext uri="{FF2B5EF4-FFF2-40B4-BE49-F238E27FC236}">
              <a16:creationId xmlns="" xmlns:a16="http://schemas.microsoft.com/office/drawing/2014/main" id="{00000000-0008-0000-0D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836839" y="190501"/>
          <a:ext cx="1045936" cy="101917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C000"/>
  </sheetPr>
  <dimension ref="A1:CF33"/>
  <sheetViews>
    <sheetView showGridLines="0" tabSelected="1" zoomScale="60" zoomScaleNormal="60" workbookViewId="0">
      <pane ySplit="8" topLeftCell="A21" activePane="bottomLeft" state="frozen"/>
      <selection pane="bottomLeft" activeCell="M12" sqref="M12:M14"/>
    </sheetView>
  </sheetViews>
  <sheetFormatPr baseColWidth="10" defaultColWidth="11.42578125" defaultRowHeight="27" customHeight="1"/>
  <cols>
    <col min="1" max="1" width="13.140625" style="69" customWidth="1"/>
    <col min="2" max="2" width="9.140625" style="79" customWidth="1"/>
    <col min="3" max="3" width="11.85546875" style="79" customWidth="1"/>
    <col min="4" max="4" width="15.42578125" style="79" customWidth="1"/>
    <col min="5" max="5" width="6.28515625" style="79" customWidth="1"/>
    <col min="6" max="6" width="13" style="79" customWidth="1"/>
    <col min="7" max="7" width="17" style="79" customWidth="1"/>
    <col min="8" max="8" width="40.140625" style="83" customWidth="1"/>
    <col min="9" max="9" width="39.5703125" style="72" customWidth="1"/>
    <col min="10" max="11" width="26.42578125" style="71" customWidth="1"/>
    <col min="12" max="12" width="30.5703125" style="66" customWidth="1"/>
    <col min="13" max="13" width="27.28515625" style="146" customWidth="1"/>
    <col min="14" max="14" width="41.42578125" style="73" customWidth="1"/>
    <col min="15" max="15" width="20.140625" style="74" customWidth="1"/>
    <col min="16" max="16" width="28" style="75" customWidth="1"/>
    <col min="17" max="17" width="40.140625" style="78" customWidth="1"/>
    <col min="18" max="18" width="39.5703125" style="78" customWidth="1"/>
    <col min="19" max="19" width="38.7109375" style="78" customWidth="1"/>
    <col min="20" max="22" width="30.42578125" style="76" customWidth="1"/>
    <col min="23" max="23" width="18.7109375" style="77" customWidth="1"/>
    <col min="24" max="24" width="39.28515625" style="73" customWidth="1"/>
    <col min="25" max="56" width="9.28515625" style="144" customWidth="1"/>
    <col min="57" max="62" width="20.7109375" style="144" customWidth="1"/>
    <col min="63" max="64" width="21.140625" style="145" customWidth="1"/>
    <col min="65" max="66" width="22.5703125" style="80" customWidth="1"/>
    <col min="67" max="67" width="28.28515625" style="81" customWidth="1"/>
    <col min="68" max="16384" width="11.42578125" style="79"/>
  </cols>
  <sheetData>
    <row r="1" spans="1:84" ht="21" customHeight="1">
      <c r="A1" s="157" t="s">
        <v>85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  <c r="R1" s="157"/>
      <c r="S1" s="157"/>
      <c r="T1" s="157"/>
      <c r="U1" s="157"/>
      <c r="V1" s="157"/>
      <c r="W1" s="157"/>
      <c r="X1" s="157"/>
      <c r="Y1" s="157"/>
      <c r="Z1" s="157"/>
      <c r="AA1" s="157"/>
      <c r="AB1" s="157"/>
      <c r="AC1" s="157"/>
      <c r="AD1" s="157"/>
      <c r="AE1" s="157"/>
      <c r="AF1" s="157"/>
      <c r="AG1" s="157"/>
      <c r="AH1" s="157"/>
      <c r="AI1" s="157"/>
      <c r="AJ1" s="157"/>
      <c r="AK1" s="157"/>
      <c r="AL1" s="157"/>
      <c r="AM1" s="157"/>
      <c r="AN1" s="157"/>
      <c r="AO1" s="157"/>
      <c r="AP1" s="157"/>
      <c r="AQ1" s="157"/>
      <c r="AR1" s="157"/>
      <c r="AS1" s="157"/>
      <c r="AT1" s="157"/>
      <c r="AU1" s="157"/>
      <c r="AV1" s="157"/>
      <c r="AW1" s="157"/>
      <c r="AX1" s="157"/>
      <c r="AY1" s="157"/>
      <c r="AZ1" s="157"/>
      <c r="BA1" s="157"/>
      <c r="BB1" s="157"/>
      <c r="BC1" s="157"/>
      <c r="BD1" s="157"/>
      <c r="BE1" s="157"/>
      <c r="BF1" s="157"/>
      <c r="BG1" s="157"/>
      <c r="BH1" s="157"/>
      <c r="BI1" s="157"/>
      <c r="BJ1" s="157"/>
      <c r="BK1" s="157"/>
      <c r="BL1" s="157"/>
      <c r="BM1" s="158"/>
      <c r="BN1" s="84" t="s">
        <v>0</v>
      </c>
      <c r="BO1" s="7" t="s">
        <v>29</v>
      </c>
      <c r="BP1" s="71"/>
      <c r="BQ1" s="71"/>
      <c r="BR1" s="71"/>
      <c r="BS1" s="71"/>
      <c r="BT1" s="71"/>
      <c r="BU1" s="71"/>
      <c r="BV1" s="71"/>
      <c r="BW1" s="71"/>
    </row>
    <row r="2" spans="1:84" ht="15.75" customHeight="1">
      <c r="A2" s="157"/>
      <c r="B2" s="157"/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  <c r="Q2" s="157"/>
      <c r="R2" s="157"/>
      <c r="S2" s="157"/>
      <c r="T2" s="157"/>
      <c r="U2" s="157"/>
      <c r="V2" s="157"/>
      <c r="W2" s="157"/>
      <c r="X2" s="157"/>
      <c r="Y2" s="157"/>
      <c r="Z2" s="157"/>
      <c r="AA2" s="157"/>
      <c r="AB2" s="157"/>
      <c r="AC2" s="157"/>
      <c r="AD2" s="157"/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8"/>
      <c r="BN2" s="84" t="s">
        <v>1</v>
      </c>
      <c r="BO2" s="7" t="s">
        <v>30</v>
      </c>
      <c r="BP2" s="71"/>
      <c r="BQ2" s="71"/>
      <c r="BR2" s="71"/>
      <c r="BS2" s="71"/>
      <c r="BT2" s="71"/>
      <c r="BU2" s="71"/>
      <c r="BV2" s="71"/>
      <c r="BW2" s="71"/>
    </row>
    <row r="3" spans="1:84" ht="15.75" customHeight="1">
      <c r="A3" s="157"/>
      <c r="B3" s="157"/>
      <c r="C3" s="157"/>
      <c r="D3" s="157"/>
      <c r="E3" s="157"/>
      <c r="F3" s="157"/>
      <c r="G3" s="157"/>
      <c r="H3" s="157"/>
      <c r="I3" s="157"/>
      <c r="J3" s="157"/>
      <c r="K3" s="157"/>
      <c r="L3" s="157"/>
      <c r="M3" s="157"/>
      <c r="N3" s="157"/>
      <c r="O3" s="157"/>
      <c r="P3" s="157"/>
      <c r="Q3" s="157"/>
      <c r="R3" s="157"/>
      <c r="S3" s="157"/>
      <c r="T3" s="157"/>
      <c r="U3" s="157"/>
      <c r="V3" s="157"/>
      <c r="W3" s="157"/>
      <c r="X3" s="157"/>
      <c r="Y3" s="157"/>
      <c r="Z3" s="157"/>
      <c r="AA3" s="157"/>
      <c r="AB3" s="157"/>
      <c r="AC3" s="157"/>
      <c r="AD3" s="157"/>
      <c r="AE3" s="157"/>
      <c r="AF3" s="157"/>
      <c r="AG3" s="157"/>
      <c r="AH3" s="157"/>
      <c r="AI3" s="157"/>
      <c r="AJ3" s="157"/>
      <c r="AK3" s="157"/>
      <c r="AL3" s="157"/>
      <c r="AM3" s="157"/>
      <c r="AN3" s="157"/>
      <c r="AO3" s="157"/>
      <c r="AP3" s="157"/>
      <c r="AQ3" s="157"/>
      <c r="AR3" s="157"/>
      <c r="AS3" s="157"/>
      <c r="AT3" s="157"/>
      <c r="AU3" s="157"/>
      <c r="AV3" s="157"/>
      <c r="AW3" s="157"/>
      <c r="AX3" s="157"/>
      <c r="AY3" s="157"/>
      <c r="AZ3" s="157"/>
      <c r="BA3" s="157"/>
      <c r="BB3" s="157"/>
      <c r="BC3" s="157"/>
      <c r="BD3" s="157"/>
      <c r="BE3" s="157"/>
      <c r="BF3" s="157"/>
      <c r="BG3" s="157"/>
      <c r="BH3" s="157"/>
      <c r="BI3" s="157"/>
      <c r="BJ3" s="157"/>
      <c r="BK3" s="157"/>
      <c r="BL3" s="157"/>
      <c r="BM3" s="158"/>
      <c r="BN3" s="84" t="s">
        <v>2</v>
      </c>
      <c r="BO3" s="85" t="s">
        <v>31</v>
      </c>
      <c r="BP3" s="71"/>
      <c r="BQ3" s="71"/>
      <c r="BR3" s="71"/>
      <c r="BS3" s="71"/>
      <c r="BT3" s="71"/>
      <c r="BU3" s="71"/>
      <c r="BV3" s="71"/>
      <c r="BW3" s="71"/>
    </row>
    <row r="4" spans="1:84" ht="20.25" customHeight="1">
      <c r="A4" s="159"/>
      <c r="B4" s="159"/>
      <c r="C4" s="159"/>
      <c r="D4" s="159"/>
      <c r="E4" s="159"/>
      <c r="F4" s="159"/>
      <c r="G4" s="159"/>
      <c r="H4" s="159"/>
      <c r="I4" s="159"/>
      <c r="J4" s="159"/>
      <c r="K4" s="159"/>
      <c r="L4" s="159"/>
      <c r="M4" s="159"/>
      <c r="N4" s="159"/>
      <c r="O4" s="159"/>
      <c r="P4" s="159"/>
      <c r="Q4" s="159"/>
      <c r="R4" s="159"/>
      <c r="S4" s="159"/>
      <c r="T4" s="159"/>
      <c r="U4" s="159"/>
      <c r="V4" s="159"/>
      <c r="W4" s="159"/>
      <c r="X4" s="159"/>
      <c r="Y4" s="159"/>
      <c r="Z4" s="159"/>
      <c r="AA4" s="159"/>
      <c r="AB4" s="159"/>
      <c r="AC4" s="159"/>
      <c r="AD4" s="159"/>
      <c r="AE4" s="159"/>
      <c r="AF4" s="159"/>
      <c r="AG4" s="159"/>
      <c r="AH4" s="159"/>
      <c r="AI4" s="159"/>
      <c r="AJ4" s="159"/>
      <c r="AK4" s="159"/>
      <c r="AL4" s="159"/>
      <c r="AM4" s="159"/>
      <c r="AN4" s="159"/>
      <c r="AO4" s="159"/>
      <c r="AP4" s="159"/>
      <c r="AQ4" s="159"/>
      <c r="AR4" s="159"/>
      <c r="AS4" s="159"/>
      <c r="AT4" s="159"/>
      <c r="AU4" s="159"/>
      <c r="AV4" s="159"/>
      <c r="AW4" s="159"/>
      <c r="AX4" s="159"/>
      <c r="AY4" s="159"/>
      <c r="AZ4" s="159"/>
      <c r="BA4" s="159"/>
      <c r="BB4" s="159"/>
      <c r="BC4" s="159"/>
      <c r="BD4" s="159"/>
      <c r="BE4" s="159"/>
      <c r="BF4" s="159"/>
      <c r="BG4" s="159"/>
      <c r="BH4" s="159"/>
      <c r="BI4" s="159"/>
      <c r="BJ4" s="159"/>
      <c r="BK4" s="159"/>
      <c r="BL4" s="159"/>
      <c r="BM4" s="160"/>
      <c r="BN4" s="84" t="s">
        <v>3</v>
      </c>
      <c r="BO4" s="86" t="s">
        <v>32</v>
      </c>
      <c r="BP4" s="71"/>
      <c r="BQ4" s="71"/>
      <c r="BR4" s="71"/>
      <c r="BS4" s="71"/>
      <c r="BT4" s="71"/>
      <c r="BU4" s="71"/>
      <c r="BV4" s="71"/>
      <c r="BW4" s="71"/>
    </row>
    <row r="5" spans="1:84" s="4" customFormat="1" ht="27" customHeight="1">
      <c r="A5" s="161" t="s">
        <v>33</v>
      </c>
      <c r="B5" s="161"/>
      <c r="C5" s="161"/>
      <c r="D5" s="161"/>
      <c r="E5" s="161"/>
      <c r="F5" s="161"/>
      <c r="G5" s="161"/>
      <c r="H5" s="161"/>
      <c r="I5" s="161"/>
      <c r="J5" s="161"/>
      <c r="K5" s="8"/>
      <c r="L5" s="163" t="s">
        <v>34</v>
      </c>
      <c r="M5" s="163"/>
      <c r="N5" s="163"/>
      <c r="O5" s="163"/>
      <c r="P5" s="163"/>
      <c r="Q5" s="163"/>
      <c r="R5" s="163"/>
      <c r="S5" s="163"/>
      <c r="T5" s="163"/>
      <c r="U5" s="163"/>
      <c r="V5" s="163"/>
      <c r="W5" s="163"/>
      <c r="X5" s="163"/>
      <c r="Y5" s="163"/>
      <c r="Z5" s="163"/>
      <c r="AA5" s="163"/>
      <c r="AB5" s="163"/>
      <c r="AC5" s="163"/>
      <c r="AD5" s="163"/>
      <c r="AE5" s="163"/>
      <c r="AF5" s="163"/>
      <c r="AG5" s="163"/>
      <c r="AH5" s="163"/>
      <c r="AI5" s="163"/>
      <c r="AJ5" s="163"/>
      <c r="AK5" s="163"/>
      <c r="AL5" s="163"/>
      <c r="AM5" s="163"/>
      <c r="AN5" s="163"/>
      <c r="AO5" s="163"/>
      <c r="AP5" s="163"/>
      <c r="AQ5" s="163"/>
      <c r="AR5" s="163"/>
      <c r="AS5" s="163"/>
      <c r="AT5" s="163"/>
      <c r="AU5" s="163"/>
      <c r="AV5" s="163"/>
      <c r="AW5" s="163"/>
      <c r="AX5" s="163"/>
      <c r="AY5" s="163"/>
      <c r="AZ5" s="163"/>
      <c r="BA5" s="163"/>
      <c r="BB5" s="163"/>
      <c r="BC5" s="163"/>
      <c r="BD5" s="163"/>
      <c r="BE5" s="163"/>
      <c r="BF5" s="163"/>
      <c r="BG5" s="163"/>
      <c r="BH5" s="163"/>
      <c r="BI5" s="163"/>
      <c r="BJ5" s="163"/>
      <c r="BK5" s="163"/>
      <c r="BL5" s="163"/>
      <c r="BM5" s="163"/>
      <c r="BN5" s="163"/>
      <c r="BO5" s="163"/>
      <c r="BP5" s="9"/>
      <c r="BQ5" s="9"/>
      <c r="BR5" s="9"/>
      <c r="BS5" s="9"/>
      <c r="BT5" s="9"/>
      <c r="BU5" s="9"/>
      <c r="BV5" s="9"/>
      <c r="BW5" s="9"/>
      <c r="BX5" s="9"/>
      <c r="BY5" s="9"/>
      <c r="BZ5" s="9"/>
      <c r="CA5" s="9"/>
      <c r="CB5" s="9"/>
      <c r="CC5" s="9"/>
      <c r="CD5" s="9"/>
      <c r="CE5" s="9"/>
      <c r="CF5" s="9"/>
    </row>
    <row r="6" spans="1:84" s="4" customFormat="1" ht="27" customHeight="1" thickBot="1">
      <c r="A6" s="162"/>
      <c r="B6" s="162"/>
      <c r="C6" s="162"/>
      <c r="D6" s="162"/>
      <c r="E6" s="162"/>
      <c r="F6" s="162"/>
      <c r="G6" s="162"/>
      <c r="H6" s="162"/>
      <c r="I6" s="162"/>
      <c r="J6" s="162"/>
      <c r="K6" s="10"/>
      <c r="L6" s="11"/>
      <c r="M6" s="12"/>
      <c r="N6" s="13"/>
      <c r="O6" s="10"/>
      <c r="P6" s="12"/>
      <c r="Q6" s="13"/>
      <c r="R6" s="13"/>
      <c r="S6" s="13"/>
      <c r="T6" s="12"/>
      <c r="U6" s="12"/>
      <c r="V6" s="12"/>
      <c r="W6" s="12"/>
      <c r="X6" s="12"/>
      <c r="Y6" s="163" t="s">
        <v>35</v>
      </c>
      <c r="Z6" s="163"/>
      <c r="AA6" s="163"/>
      <c r="AB6" s="163"/>
      <c r="AC6" s="163"/>
      <c r="AD6" s="163"/>
      <c r="AE6" s="163"/>
      <c r="AF6" s="163"/>
      <c r="AG6" s="163"/>
      <c r="AH6" s="163"/>
      <c r="AI6" s="163"/>
      <c r="AJ6" s="163"/>
      <c r="AK6" s="163"/>
      <c r="AL6" s="163"/>
      <c r="AM6" s="163"/>
      <c r="AN6" s="163"/>
      <c r="AO6" s="163"/>
      <c r="AP6" s="163"/>
      <c r="AQ6" s="163"/>
      <c r="AR6" s="163"/>
      <c r="AS6" s="163"/>
      <c r="AT6" s="163"/>
      <c r="AU6" s="163"/>
      <c r="AV6" s="163"/>
      <c r="AW6" s="163"/>
      <c r="AX6" s="163"/>
      <c r="AY6" s="163"/>
      <c r="AZ6" s="163"/>
      <c r="BA6" s="163"/>
      <c r="BB6" s="163"/>
      <c r="BC6" s="163"/>
      <c r="BD6" s="163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4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  <c r="CC6" s="9"/>
      <c r="CD6" s="9"/>
      <c r="CE6" s="9"/>
      <c r="CF6" s="9"/>
    </row>
    <row r="7" spans="1:84" s="4" customFormat="1" ht="43.5" customHeight="1">
      <c r="A7" s="164" t="s">
        <v>36</v>
      </c>
      <c r="B7" s="151" t="s">
        <v>37</v>
      </c>
      <c r="C7" s="151"/>
      <c r="D7" s="151" t="s">
        <v>36</v>
      </c>
      <c r="E7" s="151" t="s">
        <v>38</v>
      </c>
      <c r="F7" s="151"/>
      <c r="G7" s="167" t="s">
        <v>36</v>
      </c>
      <c r="H7" s="151" t="s">
        <v>39</v>
      </c>
      <c r="I7" s="151" t="s">
        <v>40</v>
      </c>
      <c r="J7" s="152" t="s">
        <v>41</v>
      </c>
      <c r="K7" s="153"/>
      <c r="L7" s="151" t="s">
        <v>42</v>
      </c>
      <c r="M7" s="151" t="s">
        <v>43</v>
      </c>
      <c r="N7" s="151" t="s">
        <v>34</v>
      </c>
      <c r="O7" s="156" t="s">
        <v>44</v>
      </c>
      <c r="P7" s="183" t="s">
        <v>45</v>
      </c>
      <c r="Q7" s="151" t="s">
        <v>46</v>
      </c>
      <c r="R7" s="151" t="s">
        <v>47</v>
      </c>
      <c r="S7" s="151" t="s">
        <v>48</v>
      </c>
      <c r="T7" s="183" t="s">
        <v>45</v>
      </c>
      <c r="U7" s="183" t="s">
        <v>49</v>
      </c>
      <c r="V7" s="183" t="s">
        <v>50</v>
      </c>
      <c r="W7" s="194" t="s">
        <v>36</v>
      </c>
      <c r="X7" s="151" t="s">
        <v>51</v>
      </c>
      <c r="Y7" s="170" t="s">
        <v>52</v>
      </c>
      <c r="Z7" s="171"/>
      <c r="AA7" s="171"/>
      <c r="AB7" s="172"/>
      <c r="AC7" s="173" t="s">
        <v>53</v>
      </c>
      <c r="AD7" s="174"/>
      <c r="AE7" s="174"/>
      <c r="AF7" s="174"/>
      <c r="AG7" s="174"/>
      <c r="AH7" s="174"/>
      <c r="AI7" s="174"/>
      <c r="AJ7" s="175"/>
      <c r="AK7" s="176" t="s">
        <v>54</v>
      </c>
      <c r="AL7" s="177"/>
      <c r="AM7" s="177"/>
      <c r="AN7" s="177"/>
      <c r="AO7" s="177"/>
      <c r="AP7" s="177"/>
      <c r="AQ7" s="177"/>
      <c r="AR7" s="177"/>
      <c r="AS7" s="177"/>
      <c r="AT7" s="177"/>
      <c r="AU7" s="177"/>
      <c r="AV7" s="178"/>
      <c r="AW7" s="184" t="s">
        <v>55</v>
      </c>
      <c r="AX7" s="185"/>
      <c r="AY7" s="185"/>
      <c r="AZ7" s="185"/>
      <c r="BA7" s="185"/>
      <c r="BB7" s="186"/>
      <c r="BC7" s="187" t="s">
        <v>56</v>
      </c>
      <c r="BD7" s="188"/>
      <c r="BE7" s="191" t="s">
        <v>57</v>
      </c>
      <c r="BF7" s="192"/>
      <c r="BG7" s="192"/>
      <c r="BH7" s="192"/>
      <c r="BI7" s="192"/>
      <c r="BJ7" s="193"/>
      <c r="BK7" s="195" t="s">
        <v>58</v>
      </c>
      <c r="BL7" s="196"/>
      <c r="BM7" s="195" t="s">
        <v>59</v>
      </c>
      <c r="BN7" s="196"/>
      <c r="BO7" s="201" t="s">
        <v>60</v>
      </c>
      <c r="BP7" s="9"/>
      <c r="BQ7" s="9"/>
      <c r="BR7" s="9"/>
      <c r="BS7" s="9"/>
      <c r="BT7" s="9"/>
      <c r="BU7" s="9"/>
      <c r="BV7" s="9"/>
      <c r="BW7" s="9"/>
      <c r="BX7" s="9"/>
      <c r="BY7" s="9"/>
      <c r="BZ7" s="9"/>
      <c r="CA7" s="9"/>
      <c r="CB7" s="9"/>
      <c r="CC7" s="9"/>
      <c r="CD7" s="9"/>
    </row>
    <row r="8" spans="1:84" s="4" customFormat="1" ht="120.75" customHeight="1">
      <c r="A8" s="165"/>
      <c r="B8" s="151"/>
      <c r="C8" s="151"/>
      <c r="D8" s="151"/>
      <c r="E8" s="151"/>
      <c r="F8" s="151"/>
      <c r="G8" s="168"/>
      <c r="H8" s="151"/>
      <c r="I8" s="151"/>
      <c r="J8" s="154"/>
      <c r="K8" s="155"/>
      <c r="L8" s="151"/>
      <c r="M8" s="151"/>
      <c r="N8" s="151"/>
      <c r="O8" s="156"/>
      <c r="P8" s="183"/>
      <c r="Q8" s="151"/>
      <c r="R8" s="151"/>
      <c r="S8" s="151"/>
      <c r="T8" s="183"/>
      <c r="U8" s="183"/>
      <c r="V8" s="183"/>
      <c r="W8" s="194"/>
      <c r="X8" s="151"/>
      <c r="Y8" s="179" t="s">
        <v>61</v>
      </c>
      <c r="Z8" s="180"/>
      <c r="AA8" s="181" t="s">
        <v>62</v>
      </c>
      <c r="AB8" s="182"/>
      <c r="AC8" s="179" t="s">
        <v>63</v>
      </c>
      <c r="AD8" s="180"/>
      <c r="AE8" s="179" t="s">
        <v>64</v>
      </c>
      <c r="AF8" s="180"/>
      <c r="AG8" s="179" t="s">
        <v>65</v>
      </c>
      <c r="AH8" s="180"/>
      <c r="AI8" s="179" t="s">
        <v>66</v>
      </c>
      <c r="AJ8" s="180"/>
      <c r="AK8" s="179" t="s">
        <v>67</v>
      </c>
      <c r="AL8" s="180"/>
      <c r="AM8" s="179" t="s">
        <v>68</v>
      </c>
      <c r="AN8" s="180"/>
      <c r="AO8" s="179" t="s">
        <v>69</v>
      </c>
      <c r="AP8" s="180"/>
      <c r="AQ8" s="179" t="s">
        <v>70</v>
      </c>
      <c r="AR8" s="180"/>
      <c r="AS8" s="179" t="s">
        <v>71</v>
      </c>
      <c r="AT8" s="180"/>
      <c r="AU8" s="179" t="s">
        <v>72</v>
      </c>
      <c r="AV8" s="180"/>
      <c r="AW8" s="179" t="s">
        <v>73</v>
      </c>
      <c r="AX8" s="180"/>
      <c r="AY8" s="179" t="s">
        <v>74</v>
      </c>
      <c r="AZ8" s="180"/>
      <c r="BA8" s="217" t="s">
        <v>75</v>
      </c>
      <c r="BB8" s="217"/>
      <c r="BC8" s="189"/>
      <c r="BD8" s="190"/>
      <c r="BE8" s="205" t="s">
        <v>76</v>
      </c>
      <c r="BF8" s="204" t="s">
        <v>77</v>
      </c>
      <c r="BG8" s="205" t="s">
        <v>78</v>
      </c>
      <c r="BH8" s="206" t="s">
        <v>79</v>
      </c>
      <c r="BI8" s="205" t="s">
        <v>80</v>
      </c>
      <c r="BJ8" s="207" t="s">
        <v>81</v>
      </c>
      <c r="BK8" s="197"/>
      <c r="BL8" s="198"/>
      <c r="BM8" s="199"/>
      <c r="BN8" s="200"/>
      <c r="BO8" s="202"/>
      <c r="BP8" s="9"/>
      <c r="BQ8" s="9"/>
      <c r="BR8" s="9"/>
      <c r="BS8" s="9"/>
      <c r="BT8" s="9"/>
      <c r="BU8" s="9"/>
      <c r="BV8" s="9"/>
      <c r="BW8" s="9"/>
      <c r="BX8" s="9"/>
      <c r="BY8" s="9"/>
      <c r="BZ8" s="9"/>
      <c r="CA8" s="9"/>
      <c r="CB8" s="9"/>
      <c r="CC8" s="9"/>
      <c r="CD8" s="9"/>
    </row>
    <row r="9" spans="1:84" s="4" customFormat="1" ht="21.75" customHeight="1">
      <c r="A9" s="166"/>
      <c r="B9" s="151"/>
      <c r="C9" s="151"/>
      <c r="D9" s="151"/>
      <c r="E9" s="151"/>
      <c r="F9" s="151"/>
      <c r="G9" s="169"/>
      <c r="H9" s="151"/>
      <c r="I9" s="151"/>
      <c r="J9" s="15" t="s">
        <v>82</v>
      </c>
      <c r="K9" s="15" t="s">
        <v>83</v>
      </c>
      <c r="L9" s="151"/>
      <c r="M9" s="151"/>
      <c r="N9" s="151"/>
      <c r="O9" s="156"/>
      <c r="P9" s="183"/>
      <c r="Q9" s="151"/>
      <c r="R9" s="151"/>
      <c r="S9" s="151"/>
      <c r="T9" s="183"/>
      <c r="U9" s="183"/>
      <c r="V9" s="183"/>
      <c r="W9" s="194"/>
      <c r="X9" s="151"/>
      <c r="Y9" s="15" t="s">
        <v>82</v>
      </c>
      <c r="Z9" s="15" t="s">
        <v>84</v>
      </c>
      <c r="AA9" s="15" t="s">
        <v>82</v>
      </c>
      <c r="AB9" s="15" t="s">
        <v>84</v>
      </c>
      <c r="AC9" s="15" t="s">
        <v>82</v>
      </c>
      <c r="AD9" s="15" t="s">
        <v>84</v>
      </c>
      <c r="AE9" s="15" t="s">
        <v>82</v>
      </c>
      <c r="AF9" s="15" t="s">
        <v>84</v>
      </c>
      <c r="AG9" s="15" t="s">
        <v>82</v>
      </c>
      <c r="AH9" s="15" t="s">
        <v>84</v>
      </c>
      <c r="AI9" s="15" t="s">
        <v>82</v>
      </c>
      <c r="AJ9" s="15" t="s">
        <v>84</v>
      </c>
      <c r="AK9" s="15" t="s">
        <v>82</v>
      </c>
      <c r="AL9" s="15" t="s">
        <v>84</v>
      </c>
      <c r="AM9" s="15" t="s">
        <v>82</v>
      </c>
      <c r="AN9" s="15" t="s">
        <v>84</v>
      </c>
      <c r="AO9" s="15" t="s">
        <v>82</v>
      </c>
      <c r="AP9" s="15" t="s">
        <v>84</v>
      </c>
      <c r="AQ9" s="15" t="s">
        <v>82</v>
      </c>
      <c r="AR9" s="15" t="s">
        <v>84</v>
      </c>
      <c r="AS9" s="15" t="s">
        <v>82</v>
      </c>
      <c r="AT9" s="15" t="s">
        <v>84</v>
      </c>
      <c r="AU9" s="15" t="s">
        <v>82</v>
      </c>
      <c r="AV9" s="15" t="s">
        <v>84</v>
      </c>
      <c r="AW9" s="15" t="s">
        <v>82</v>
      </c>
      <c r="AX9" s="15" t="s">
        <v>84</v>
      </c>
      <c r="AY9" s="15" t="s">
        <v>82</v>
      </c>
      <c r="AZ9" s="15" t="s">
        <v>84</v>
      </c>
      <c r="BA9" s="15" t="s">
        <v>82</v>
      </c>
      <c r="BB9" s="15" t="s">
        <v>84</v>
      </c>
      <c r="BC9" s="15" t="s">
        <v>82</v>
      </c>
      <c r="BD9" s="15" t="s">
        <v>84</v>
      </c>
      <c r="BE9" s="205"/>
      <c r="BF9" s="204"/>
      <c r="BG9" s="205"/>
      <c r="BH9" s="206"/>
      <c r="BI9" s="205"/>
      <c r="BJ9" s="208"/>
      <c r="BK9" s="16" t="s">
        <v>82</v>
      </c>
      <c r="BL9" s="16" t="s">
        <v>84</v>
      </c>
      <c r="BM9" s="16" t="s">
        <v>82</v>
      </c>
      <c r="BN9" s="16" t="s">
        <v>84</v>
      </c>
      <c r="BO9" s="203"/>
      <c r="BP9" s="9"/>
      <c r="BQ9" s="9"/>
      <c r="BR9" s="9"/>
      <c r="BS9" s="9"/>
      <c r="BT9" s="9"/>
      <c r="BU9" s="9"/>
      <c r="BV9" s="9"/>
      <c r="BW9" s="9"/>
      <c r="BX9" s="9"/>
      <c r="BY9" s="9"/>
      <c r="BZ9" s="9"/>
      <c r="CA9" s="9"/>
      <c r="CB9" s="9"/>
      <c r="CC9" s="9"/>
      <c r="CD9" s="9"/>
    </row>
    <row r="10" spans="1:84" s="4" customFormat="1" ht="19.5" customHeight="1">
      <c r="A10" s="17">
        <v>1</v>
      </c>
      <c r="B10" s="18" t="s">
        <v>6</v>
      </c>
      <c r="C10" s="19"/>
      <c r="D10" s="20"/>
      <c r="E10" s="21"/>
      <c r="F10" s="21"/>
      <c r="G10" s="21"/>
      <c r="H10" s="22"/>
      <c r="I10" s="23"/>
      <c r="J10" s="21"/>
      <c r="K10" s="21"/>
      <c r="L10" s="87"/>
      <c r="M10" s="21"/>
      <c r="N10" s="23"/>
      <c r="O10" s="24"/>
      <c r="P10" s="21"/>
      <c r="Q10" s="88"/>
      <c r="R10" s="88"/>
      <c r="S10" s="88"/>
      <c r="T10" s="21"/>
      <c r="U10" s="21"/>
      <c r="V10" s="21"/>
      <c r="W10" s="21"/>
      <c r="X10" s="23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  <c r="AM10" s="21"/>
      <c r="AN10" s="21"/>
      <c r="AO10" s="21"/>
      <c r="AP10" s="21"/>
      <c r="AQ10" s="21"/>
      <c r="AR10" s="21"/>
      <c r="AS10" s="21"/>
      <c r="AT10" s="21"/>
      <c r="AU10" s="21"/>
      <c r="AV10" s="21"/>
      <c r="AW10" s="21"/>
      <c r="AX10" s="21"/>
      <c r="AY10" s="21"/>
      <c r="AZ10" s="21"/>
      <c r="BA10" s="21"/>
      <c r="BB10" s="21"/>
      <c r="BC10" s="21"/>
      <c r="BD10" s="21"/>
      <c r="BE10" s="21"/>
      <c r="BF10" s="21"/>
      <c r="BG10" s="21"/>
      <c r="BH10" s="21"/>
      <c r="BI10" s="21"/>
      <c r="BJ10" s="21"/>
      <c r="BK10" s="21"/>
      <c r="BL10" s="21"/>
      <c r="BM10" s="21"/>
      <c r="BN10" s="21"/>
      <c r="BO10" s="21"/>
    </row>
    <row r="11" spans="1:84" s="4" customFormat="1" ht="23.25" customHeight="1">
      <c r="A11" s="89"/>
      <c r="B11" s="90"/>
      <c r="C11" s="91"/>
      <c r="D11" s="25">
        <v>39</v>
      </c>
      <c r="E11" s="26" t="s">
        <v>4</v>
      </c>
      <c r="F11" s="27"/>
      <c r="G11" s="32"/>
      <c r="H11" s="28"/>
      <c r="I11" s="29"/>
      <c r="J11" s="30"/>
      <c r="K11" s="30"/>
      <c r="L11" s="92"/>
      <c r="M11" s="32"/>
      <c r="N11" s="33"/>
      <c r="O11" s="34"/>
      <c r="P11" s="1"/>
      <c r="Q11" s="93"/>
      <c r="R11" s="93"/>
      <c r="S11" s="31"/>
      <c r="T11" s="35"/>
      <c r="U11" s="35"/>
      <c r="V11" s="35"/>
      <c r="W11" s="1"/>
      <c r="X11" s="36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</row>
    <row r="12" spans="1:84" s="4" customFormat="1" ht="78.75" customHeight="1">
      <c r="A12" s="42"/>
      <c r="B12" s="43"/>
      <c r="C12" s="43"/>
      <c r="D12" s="37"/>
      <c r="E12" s="94"/>
      <c r="F12" s="95"/>
      <c r="G12" s="96">
        <v>4301007</v>
      </c>
      <c r="H12" s="97" t="s">
        <v>7</v>
      </c>
      <c r="I12" s="38" t="s">
        <v>8</v>
      </c>
      <c r="J12" s="98"/>
      <c r="K12" s="98"/>
      <c r="L12" s="99" t="s">
        <v>86</v>
      </c>
      <c r="M12" s="209" t="s">
        <v>9</v>
      </c>
      <c r="N12" s="150" t="s">
        <v>10</v>
      </c>
      <c r="O12" s="40">
        <f>+T12/P12</f>
        <v>0.31152144564891288</v>
      </c>
      <c r="P12" s="210">
        <f>+T12+T13+T14</f>
        <v>176552853</v>
      </c>
      <c r="Q12" s="211" t="s">
        <v>87</v>
      </c>
      <c r="R12" s="211" t="s">
        <v>88</v>
      </c>
      <c r="S12" s="97" t="s">
        <v>7</v>
      </c>
      <c r="T12" s="46">
        <v>55000000</v>
      </c>
      <c r="U12" s="46"/>
      <c r="V12" s="46"/>
      <c r="W12" s="100" t="s">
        <v>89</v>
      </c>
      <c r="X12" s="38" t="s">
        <v>90</v>
      </c>
      <c r="Y12" s="214">
        <v>770</v>
      </c>
      <c r="Z12" s="214"/>
      <c r="AA12" s="214">
        <v>630</v>
      </c>
      <c r="AB12" s="214"/>
      <c r="AC12" s="214">
        <v>372</v>
      </c>
      <c r="AD12" s="214"/>
      <c r="AE12" s="214">
        <v>94</v>
      </c>
      <c r="AF12" s="214"/>
      <c r="AG12" s="214">
        <v>934</v>
      </c>
      <c r="AH12" s="214"/>
      <c r="AI12" s="214">
        <v>0</v>
      </c>
      <c r="AJ12" s="214"/>
      <c r="AK12" s="214">
        <v>40</v>
      </c>
      <c r="AL12" s="214"/>
      <c r="AM12" s="214">
        <v>0</v>
      </c>
      <c r="AN12" s="214"/>
      <c r="AO12" s="214">
        <v>0</v>
      </c>
      <c r="AP12" s="214"/>
      <c r="AQ12" s="214">
        <v>0</v>
      </c>
      <c r="AR12" s="214"/>
      <c r="AS12" s="214">
        <v>0</v>
      </c>
      <c r="AT12" s="214"/>
      <c r="AU12" s="214">
        <v>0</v>
      </c>
      <c r="AV12" s="214"/>
      <c r="AW12" s="214">
        <v>0</v>
      </c>
      <c r="AX12" s="214"/>
      <c r="AY12" s="214">
        <v>0</v>
      </c>
      <c r="AZ12" s="214"/>
      <c r="BA12" s="214">
        <v>0</v>
      </c>
      <c r="BB12" s="214"/>
      <c r="BC12" s="214">
        <f>+AG12+AE12+AC12</f>
        <v>1400</v>
      </c>
      <c r="BD12" s="214"/>
      <c r="BE12" s="214"/>
      <c r="BF12" s="214"/>
      <c r="BG12" s="214"/>
      <c r="BH12" s="214"/>
      <c r="BI12" s="214"/>
      <c r="BJ12" s="214"/>
      <c r="BK12" s="218">
        <v>43832</v>
      </c>
      <c r="BL12" s="214"/>
      <c r="BM12" s="218">
        <v>44196</v>
      </c>
      <c r="BN12" s="214"/>
      <c r="BO12" s="220" t="s">
        <v>91</v>
      </c>
    </row>
    <row r="13" spans="1:84" s="4" customFormat="1" ht="75" customHeight="1">
      <c r="A13" s="42"/>
      <c r="B13" s="43"/>
      <c r="C13" s="43"/>
      <c r="D13" s="44"/>
      <c r="E13" s="43"/>
      <c r="F13" s="45"/>
      <c r="G13" s="222">
        <v>4301037</v>
      </c>
      <c r="H13" s="150" t="s">
        <v>11</v>
      </c>
      <c r="I13" s="147" t="s">
        <v>13</v>
      </c>
      <c r="J13" s="223"/>
      <c r="K13" s="101"/>
      <c r="L13" s="56" t="s">
        <v>92</v>
      </c>
      <c r="M13" s="209"/>
      <c r="N13" s="150"/>
      <c r="O13" s="225">
        <f>+(T13+T14)/P12</f>
        <v>0.68847855435108718</v>
      </c>
      <c r="P13" s="210"/>
      <c r="Q13" s="212"/>
      <c r="R13" s="212"/>
      <c r="S13" s="150" t="s">
        <v>11</v>
      </c>
      <c r="T13" s="46">
        <v>30000000</v>
      </c>
      <c r="U13" s="46"/>
      <c r="V13" s="46"/>
      <c r="W13" s="100" t="s">
        <v>93</v>
      </c>
      <c r="X13" s="102" t="s">
        <v>94</v>
      </c>
      <c r="Y13" s="215"/>
      <c r="Z13" s="215"/>
      <c r="AA13" s="215"/>
      <c r="AB13" s="215"/>
      <c r="AC13" s="215"/>
      <c r="AD13" s="215"/>
      <c r="AE13" s="215"/>
      <c r="AF13" s="215"/>
      <c r="AG13" s="215"/>
      <c r="AH13" s="215"/>
      <c r="AI13" s="215"/>
      <c r="AJ13" s="215"/>
      <c r="AK13" s="215"/>
      <c r="AL13" s="215"/>
      <c r="AM13" s="215"/>
      <c r="AN13" s="215"/>
      <c r="AO13" s="215"/>
      <c r="AP13" s="215"/>
      <c r="AQ13" s="215"/>
      <c r="AR13" s="215"/>
      <c r="AS13" s="215"/>
      <c r="AT13" s="215"/>
      <c r="AU13" s="215"/>
      <c r="AV13" s="215"/>
      <c r="AW13" s="215"/>
      <c r="AX13" s="215"/>
      <c r="AY13" s="215"/>
      <c r="AZ13" s="215"/>
      <c r="BA13" s="215"/>
      <c r="BB13" s="215"/>
      <c r="BC13" s="215"/>
      <c r="BD13" s="215"/>
      <c r="BE13" s="215"/>
      <c r="BF13" s="215"/>
      <c r="BG13" s="215"/>
      <c r="BH13" s="215"/>
      <c r="BI13" s="215"/>
      <c r="BJ13" s="215"/>
      <c r="BK13" s="219"/>
      <c r="BL13" s="215"/>
      <c r="BM13" s="219"/>
      <c r="BN13" s="215"/>
      <c r="BO13" s="221"/>
    </row>
    <row r="14" spans="1:84" s="4" customFormat="1" ht="78" customHeight="1">
      <c r="A14" s="42"/>
      <c r="B14" s="43"/>
      <c r="C14" s="43"/>
      <c r="D14" s="44"/>
      <c r="E14" s="43"/>
      <c r="F14" s="45"/>
      <c r="G14" s="222"/>
      <c r="H14" s="150"/>
      <c r="I14" s="148"/>
      <c r="J14" s="224"/>
      <c r="K14" s="103"/>
      <c r="L14" s="41" t="s">
        <v>95</v>
      </c>
      <c r="M14" s="209"/>
      <c r="N14" s="150"/>
      <c r="O14" s="226"/>
      <c r="P14" s="210"/>
      <c r="Q14" s="213"/>
      <c r="R14" s="213"/>
      <c r="S14" s="150"/>
      <c r="T14" s="3">
        <f>60000000+6552853+25000000</f>
        <v>91552853</v>
      </c>
      <c r="U14" s="3"/>
      <c r="V14" s="3"/>
      <c r="W14" s="100" t="s">
        <v>89</v>
      </c>
      <c r="X14" s="104" t="s">
        <v>90</v>
      </c>
      <c r="Y14" s="216"/>
      <c r="Z14" s="216"/>
      <c r="AA14" s="216"/>
      <c r="AB14" s="216"/>
      <c r="AC14" s="216"/>
      <c r="AD14" s="216"/>
      <c r="AE14" s="216"/>
      <c r="AF14" s="216"/>
      <c r="AG14" s="216"/>
      <c r="AH14" s="216"/>
      <c r="AI14" s="216"/>
      <c r="AJ14" s="216"/>
      <c r="AK14" s="216"/>
      <c r="AL14" s="216"/>
      <c r="AM14" s="216"/>
      <c r="AN14" s="216"/>
      <c r="AO14" s="216"/>
      <c r="AP14" s="216"/>
      <c r="AQ14" s="216"/>
      <c r="AR14" s="216"/>
      <c r="AS14" s="216"/>
      <c r="AT14" s="216"/>
      <c r="AU14" s="216"/>
      <c r="AV14" s="216"/>
      <c r="AW14" s="216"/>
      <c r="AX14" s="216"/>
      <c r="AY14" s="216"/>
      <c r="AZ14" s="216"/>
      <c r="BA14" s="216"/>
      <c r="BB14" s="216"/>
      <c r="BC14" s="216"/>
      <c r="BD14" s="216"/>
      <c r="BE14" s="216"/>
      <c r="BF14" s="216"/>
      <c r="BG14" s="216"/>
      <c r="BH14" s="216"/>
      <c r="BI14" s="216"/>
      <c r="BJ14" s="216"/>
      <c r="BK14" s="219"/>
      <c r="BL14" s="216"/>
      <c r="BM14" s="219"/>
      <c r="BN14" s="216"/>
      <c r="BO14" s="221"/>
    </row>
    <row r="15" spans="1:84" s="4" customFormat="1" ht="53.25" customHeight="1">
      <c r="A15" s="42"/>
      <c r="B15" s="43"/>
      <c r="C15" s="43"/>
      <c r="D15" s="44"/>
      <c r="E15" s="43"/>
      <c r="F15" s="45"/>
      <c r="G15" s="227">
        <v>4301037</v>
      </c>
      <c r="H15" s="147" t="s">
        <v>11</v>
      </c>
      <c r="I15" s="147" t="s">
        <v>12</v>
      </c>
      <c r="J15" s="103"/>
      <c r="K15" s="103"/>
      <c r="L15" s="99" t="s">
        <v>96</v>
      </c>
      <c r="M15" s="209" t="s">
        <v>14</v>
      </c>
      <c r="N15" s="150" t="s">
        <v>15</v>
      </c>
      <c r="O15" s="225">
        <f>(+T15+T16)/P15</f>
        <v>1</v>
      </c>
      <c r="P15" s="210">
        <f>+T15+T16</f>
        <v>200000000</v>
      </c>
      <c r="Q15" s="211" t="s">
        <v>97</v>
      </c>
      <c r="R15" s="211" t="s">
        <v>98</v>
      </c>
      <c r="S15" s="150" t="s">
        <v>11</v>
      </c>
      <c r="T15" s="3">
        <v>120000000</v>
      </c>
      <c r="U15" s="3"/>
      <c r="V15" s="3"/>
      <c r="W15" s="100" t="s">
        <v>89</v>
      </c>
      <c r="X15" s="104" t="s">
        <v>90</v>
      </c>
      <c r="Y15" s="214">
        <v>6000</v>
      </c>
      <c r="Z15" s="214"/>
      <c r="AA15" s="214">
        <v>9000</v>
      </c>
      <c r="AB15" s="214"/>
      <c r="AC15" s="214">
        <v>10500</v>
      </c>
      <c r="AD15" s="214"/>
      <c r="AE15" s="214">
        <v>4500</v>
      </c>
      <c r="AF15" s="214"/>
      <c r="AG15" s="214">
        <v>0</v>
      </c>
      <c r="AH15" s="214"/>
      <c r="AI15" s="214">
        <v>0</v>
      </c>
      <c r="AJ15" s="214"/>
      <c r="AK15" s="214">
        <v>22</v>
      </c>
      <c r="AL15" s="214"/>
      <c r="AM15" s="214">
        <v>115</v>
      </c>
      <c r="AN15" s="214"/>
      <c r="AO15" s="214">
        <v>1</v>
      </c>
      <c r="AP15" s="214"/>
      <c r="AQ15" s="214">
        <v>0</v>
      </c>
      <c r="AR15" s="214"/>
      <c r="AS15" s="214">
        <v>0</v>
      </c>
      <c r="AT15" s="214"/>
      <c r="AU15" s="214">
        <v>0</v>
      </c>
      <c r="AV15" s="214"/>
      <c r="AW15" s="214">
        <v>0</v>
      </c>
      <c r="AX15" s="214"/>
      <c r="AY15" s="214">
        <v>59</v>
      </c>
      <c r="AZ15" s="214"/>
      <c r="BA15" s="214">
        <v>0</v>
      </c>
      <c r="BB15" s="214"/>
      <c r="BC15" s="214">
        <f>+SUM(Y15:AA15)</f>
        <v>15000</v>
      </c>
      <c r="BD15" s="214"/>
      <c r="BE15" s="214"/>
      <c r="BF15" s="214"/>
      <c r="BG15" s="214"/>
      <c r="BH15" s="214"/>
      <c r="BI15" s="214"/>
      <c r="BJ15" s="214"/>
      <c r="BK15" s="218">
        <v>43832</v>
      </c>
      <c r="BL15" s="214"/>
      <c r="BM15" s="218">
        <v>44196</v>
      </c>
      <c r="BN15" s="214"/>
      <c r="BO15" s="220" t="s">
        <v>91</v>
      </c>
    </row>
    <row r="16" spans="1:84" s="4" customFormat="1" ht="69" customHeight="1">
      <c r="A16" s="42"/>
      <c r="B16" s="43"/>
      <c r="C16" s="43"/>
      <c r="D16" s="44"/>
      <c r="E16" s="43"/>
      <c r="F16" s="45"/>
      <c r="G16" s="228"/>
      <c r="H16" s="148"/>
      <c r="I16" s="148"/>
      <c r="J16" s="103"/>
      <c r="K16" s="103"/>
      <c r="L16" s="105" t="s">
        <v>99</v>
      </c>
      <c r="M16" s="209"/>
      <c r="N16" s="150"/>
      <c r="O16" s="226"/>
      <c r="P16" s="210"/>
      <c r="Q16" s="213"/>
      <c r="R16" s="213"/>
      <c r="S16" s="150"/>
      <c r="T16" s="46">
        <v>80000000</v>
      </c>
      <c r="U16" s="46"/>
      <c r="V16" s="46"/>
      <c r="W16" s="100" t="s">
        <v>93</v>
      </c>
      <c r="X16" s="102" t="s">
        <v>94</v>
      </c>
      <c r="Y16" s="216"/>
      <c r="Z16" s="216"/>
      <c r="AA16" s="216"/>
      <c r="AB16" s="216"/>
      <c r="AC16" s="216"/>
      <c r="AD16" s="216"/>
      <c r="AE16" s="216"/>
      <c r="AF16" s="216"/>
      <c r="AG16" s="216"/>
      <c r="AH16" s="216"/>
      <c r="AI16" s="216"/>
      <c r="AJ16" s="216"/>
      <c r="AK16" s="216"/>
      <c r="AL16" s="216"/>
      <c r="AM16" s="216"/>
      <c r="AN16" s="216"/>
      <c r="AO16" s="216"/>
      <c r="AP16" s="216"/>
      <c r="AQ16" s="216"/>
      <c r="AR16" s="216"/>
      <c r="AS16" s="216"/>
      <c r="AT16" s="216"/>
      <c r="AU16" s="216"/>
      <c r="AV16" s="216"/>
      <c r="AW16" s="216"/>
      <c r="AX16" s="216"/>
      <c r="AY16" s="216"/>
      <c r="AZ16" s="216"/>
      <c r="BA16" s="216"/>
      <c r="BB16" s="216"/>
      <c r="BC16" s="216"/>
      <c r="BD16" s="216"/>
      <c r="BE16" s="216"/>
      <c r="BF16" s="216"/>
      <c r="BG16" s="216"/>
      <c r="BH16" s="216"/>
      <c r="BI16" s="216"/>
      <c r="BJ16" s="216"/>
      <c r="BK16" s="219"/>
      <c r="BL16" s="216"/>
      <c r="BM16" s="219"/>
      <c r="BN16" s="216"/>
      <c r="BO16" s="221"/>
    </row>
    <row r="17" spans="1:67" s="4" customFormat="1" ht="41.25" customHeight="1">
      <c r="A17" s="42"/>
      <c r="B17" s="43"/>
      <c r="C17" s="43"/>
      <c r="D17" s="44"/>
      <c r="E17" s="43"/>
      <c r="F17" s="45"/>
      <c r="G17" s="227">
        <v>4301037</v>
      </c>
      <c r="H17" s="147" t="s">
        <v>11</v>
      </c>
      <c r="I17" s="147" t="s">
        <v>100</v>
      </c>
      <c r="J17" s="103"/>
      <c r="K17" s="103"/>
      <c r="L17" s="56" t="s">
        <v>101</v>
      </c>
      <c r="M17" s="209" t="s">
        <v>16</v>
      </c>
      <c r="N17" s="150" t="s">
        <v>102</v>
      </c>
      <c r="O17" s="225">
        <f>(+T17+T18)/P17</f>
        <v>0.46043165467625902</v>
      </c>
      <c r="P17" s="210">
        <f>+T17+T18+T19</f>
        <v>139000000</v>
      </c>
      <c r="Q17" s="211" t="s">
        <v>103</v>
      </c>
      <c r="R17" s="211" t="s">
        <v>104</v>
      </c>
      <c r="S17" s="150" t="s">
        <v>11</v>
      </c>
      <c r="T17" s="46">
        <v>9000000</v>
      </c>
      <c r="U17" s="46"/>
      <c r="V17" s="46"/>
      <c r="W17" s="100" t="s">
        <v>93</v>
      </c>
      <c r="X17" s="102" t="s">
        <v>94</v>
      </c>
      <c r="Y17" s="214">
        <v>1666</v>
      </c>
      <c r="Z17" s="214"/>
      <c r="AA17" s="214">
        <v>1507</v>
      </c>
      <c r="AB17" s="214"/>
      <c r="AC17" s="214">
        <v>1400</v>
      </c>
      <c r="AD17" s="214"/>
      <c r="AE17" s="214">
        <v>350</v>
      </c>
      <c r="AF17" s="214"/>
      <c r="AG17" s="214">
        <v>450</v>
      </c>
      <c r="AH17" s="214"/>
      <c r="AI17" s="214">
        <v>973</v>
      </c>
      <c r="AJ17" s="214"/>
      <c r="AK17" s="214">
        <v>0</v>
      </c>
      <c r="AL17" s="214"/>
      <c r="AM17" s="214">
        <v>0</v>
      </c>
      <c r="AN17" s="214"/>
      <c r="AO17" s="214">
        <v>0</v>
      </c>
      <c r="AP17" s="214"/>
      <c r="AQ17" s="214">
        <v>0</v>
      </c>
      <c r="AR17" s="214"/>
      <c r="AS17" s="214">
        <v>0</v>
      </c>
      <c r="AT17" s="214"/>
      <c r="AU17" s="214">
        <v>0</v>
      </c>
      <c r="AV17" s="214"/>
      <c r="AW17" s="214">
        <v>0</v>
      </c>
      <c r="AX17" s="214"/>
      <c r="AY17" s="214">
        <v>0</v>
      </c>
      <c r="AZ17" s="214"/>
      <c r="BA17" s="214">
        <v>0</v>
      </c>
      <c r="BB17" s="214"/>
      <c r="BC17" s="214">
        <f>+SUM(Y17:AA17)</f>
        <v>3173</v>
      </c>
      <c r="BD17" s="214"/>
      <c r="BE17" s="214"/>
      <c r="BF17" s="214"/>
      <c r="BG17" s="214"/>
      <c r="BH17" s="214"/>
      <c r="BI17" s="214"/>
      <c r="BJ17" s="214"/>
      <c r="BK17" s="218">
        <v>43832</v>
      </c>
      <c r="BL17" s="214"/>
      <c r="BM17" s="218">
        <v>44196</v>
      </c>
      <c r="BN17" s="214"/>
      <c r="BO17" s="220" t="s">
        <v>91</v>
      </c>
    </row>
    <row r="18" spans="1:67" s="4" customFormat="1" ht="56.25" customHeight="1">
      <c r="A18" s="42"/>
      <c r="B18" s="43"/>
      <c r="C18" s="43"/>
      <c r="D18" s="44"/>
      <c r="E18" s="43"/>
      <c r="F18" s="45"/>
      <c r="G18" s="228"/>
      <c r="H18" s="148"/>
      <c r="I18" s="148"/>
      <c r="J18" s="103"/>
      <c r="K18" s="103"/>
      <c r="L18" s="47" t="s">
        <v>105</v>
      </c>
      <c r="M18" s="209"/>
      <c r="N18" s="150"/>
      <c r="O18" s="226"/>
      <c r="P18" s="210"/>
      <c r="Q18" s="212"/>
      <c r="R18" s="212"/>
      <c r="S18" s="150"/>
      <c r="T18" s="46">
        <v>55000000</v>
      </c>
      <c r="U18" s="46"/>
      <c r="V18" s="46"/>
      <c r="W18" s="100" t="s">
        <v>89</v>
      </c>
      <c r="X18" s="38" t="s">
        <v>90</v>
      </c>
      <c r="Y18" s="215"/>
      <c r="Z18" s="215"/>
      <c r="AA18" s="215"/>
      <c r="AB18" s="215"/>
      <c r="AC18" s="215"/>
      <c r="AD18" s="215"/>
      <c r="AE18" s="215"/>
      <c r="AF18" s="215"/>
      <c r="AG18" s="215"/>
      <c r="AH18" s="215"/>
      <c r="AI18" s="215"/>
      <c r="AJ18" s="215"/>
      <c r="AK18" s="215"/>
      <c r="AL18" s="215"/>
      <c r="AM18" s="215"/>
      <c r="AN18" s="215"/>
      <c r="AO18" s="215"/>
      <c r="AP18" s="215"/>
      <c r="AQ18" s="215"/>
      <c r="AR18" s="215"/>
      <c r="AS18" s="215"/>
      <c r="AT18" s="215"/>
      <c r="AU18" s="215"/>
      <c r="AV18" s="215"/>
      <c r="AW18" s="215"/>
      <c r="AX18" s="215"/>
      <c r="AY18" s="215"/>
      <c r="AZ18" s="215"/>
      <c r="BA18" s="215"/>
      <c r="BB18" s="215"/>
      <c r="BC18" s="215"/>
      <c r="BD18" s="215"/>
      <c r="BE18" s="215"/>
      <c r="BF18" s="215"/>
      <c r="BG18" s="215"/>
      <c r="BH18" s="215"/>
      <c r="BI18" s="215"/>
      <c r="BJ18" s="215"/>
      <c r="BK18" s="219"/>
      <c r="BL18" s="215"/>
      <c r="BM18" s="219"/>
      <c r="BN18" s="215"/>
      <c r="BO18" s="221"/>
    </row>
    <row r="19" spans="1:67" s="4" customFormat="1" ht="166.5" customHeight="1">
      <c r="A19" s="42"/>
      <c r="B19" s="43"/>
      <c r="C19" s="43"/>
      <c r="D19" s="44"/>
      <c r="E19" s="43"/>
      <c r="F19" s="45"/>
      <c r="G19" s="106" t="s">
        <v>17</v>
      </c>
      <c r="H19" s="107" t="s">
        <v>18</v>
      </c>
      <c r="I19" s="38" t="s">
        <v>19</v>
      </c>
      <c r="J19" s="98"/>
      <c r="K19" s="98"/>
      <c r="L19" s="41" t="s">
        <v>106</v>
      </c>
      <c r="M19" s="209"/>
      <c r="N19" s="150"/>
      <c r="O19" s="40">
        <f>+T19/P17</f>
        <v>0.53956834532374098</v>
      </c>
      <c r="P19" s="210"/>
      <c r="Q19" s="213"/>
      <c r="R19" s="213"/>
      <c r="S19" s="108" t="s">
        <v>18</v>
      </c>
      <c r="T19" s="109">
        <v>75000000</v>
      </c>
      <c r="U19" s="109"/>
      <c r="V19" s="109"/>
      <c r="W19" s="100" t="s">
        <v>89</v>
      </c>
      <c r="X19" s="38" t="s">
        <v>90</v>
      </c>
      <c r="Y19" s="216"/>
      <c r="Z19" s="216"/>
      <c r="AA19" s="216"/>
      <c r="AB19" s="216"/>
      <c r="AC19" s="216"/>
      <c r="AD19" s="216"/>
      <c r="AE19" s="216"/>
      <c r="AF19" s="216"/>
      <c r="AG19" s="216"/>
      <c r="AH19" s="216"/>
      <c r="AI19" s="216"/>
      <c r="AJ19" s="216"/>
      <c r="AK19" s="216"/>
      <c r="AL19" s="216"/>
      <c r="AM19" s="216"/>
      <c r="AN19" s="216"/>
      <c r="AO19" s="216"/>
      <c r="AP19" s="216"/>
      <c r="AQ19" s="216"/>
      <c r="AR19" s="216"/>
      <c r="AS19" s="216"/>
      <c r="AT19" s="216"/>
      <c r="AU19" s="216"/>
      <c r="AV19" s="216"/>
      <c r="AW19" s="216"/>
      <c r="AX19" s="216"/>
      <c r="AY19" s="216"/>
      <c r="AZ19" s="216"/>
      <c r="BA19" s="216"/>
      <c r="BB19" s="216"/>
      <c r="BC19" s="216"/>
      <c r="BD19" s="216"/>
      <c r="BE19" s="216"/>
      <c r="BF19" s="216"/>
      <c r="BG19" s="216"/>
      <c r="BH19" s="216"/>
      <c r="BI19" s="216"/>
      <c r="BJ19" s="216"/>
      <c r="BK19" s="219"/>
      <c r="BL19" s="216"/>
      <c r="BM19" s="219"/>
      <c r="BN19" s="216"/>
      <c r="BO19" s="221"/>
    </row>
    <row r="20" spans="1:67" s="4" customFormat="1" ht="90" customHeight="1">
      <c r="A20" s="42"/>
      <c r="B20" s="43"/>
      <c r="C20" s="43"/>
      <c r="D20" s="44"/>
      <c r="E20" s="43"/>
      <c r="F20" s="45"/>
      <c r="G20" s="106">
        <v>4301037</v>
      </c>
      <c r="H20" s="107" t="s">
        <v>11</v>
      </c>
      <c r="I20" s="108" t="s">
        <v>12</v>
      </c>
      <c r="J20" s="98"/>
      <c r="K20" s="98"/>
      <c r="L20" s="56" t="s">
        <v>107</v>
      </c>
      <c r="M20" s="110" t="s">
        <v>20</v>
      </c>
      <c r="N20" s="108" t="s">
        <v>21</v>
      </c>
      <c r="O20" s="40">
        <f>+T20/P20</f>
        <v>1</v>
      </c>
      <c r="P20" s="111">
        <f>+T20</f>
        <v>20000000</v>
      </c>
      <c r="Q20" s="38" t="s">
        <v>108</v>
      </c>
      <c r="R20" s="38" t="s">
        <v>109</v>
      </c>
      <c r="S20" s="108" t="s">
        <v>11</v>
      </c>
      <c r="T20" s="109">
        <v>20000000</v>
      </c>
      <c r="U20" s="109"/>
      <c r="V20" s="109"/>
      <c r="W20" s="100" t="s">
        <v>93</v>
      </c>
      <c r="X20" s="102" t="s">
        <v>94</v>
      </c>
      <c r="Y20" s="112">
        <v>1700</v>
      </c>
      <c r="Z20" s="112"/>
      <c r="AA20" s="112">
        <v>1500</v>
      </c>
      <c r="AB20" s="112"/>
      <c r="AC20" s="112">
        <v>1800</v>
      </c>
      <c r="AD20" s="112"/>
      <c r="AE20" s="112">
        <v>1000</v>
      </c>
      <c r="AF20" s="112"/>
      <c r="AG20" s="112">
        <v>400</v>
      </c>
      <c r="AH20" s="112"/>
      <c r="AI20" s="112">
        <v>0</v>
      </c>
      <c r="AJ20" s="112"/>
      <c r="AK20" s="112">
        <v>0</v>
      </c>
      <c r="AL20" s="112"/>
      <c r="AM20" s="112">
        <v>0</v>
      </c>
      <c r="AN20" s="112"/>
      <c r="AO20" s="112">
        <v>0</v>
      </c>
      <c r="AP20" s="112"/>
      <c r="AQ20" s="112">
        <v>0</v>
      </c>
      <c r="AR20" s="112"/>
      <c r="AS20" s="112">
        <v>0</v>
      </c>
      <c r="AT20" s="112"/>
      <c r="AU20" s="112">
        <v>0</v>
      </c>
      <c r="AV20" s="112"/>
      <c r="AW20" s="112">
        <v>0</v>
      </c>
      <c r="AX20" s="112"/>
      <c r="AY20" s="112">
        <v>0</v>
      </c>
      <c r="AZ20" s="112"/>
      <c r="BA20" s="112">
        <v>0</v>
      </c>
      <c r="BB20" s="112"/>
      <c r="BC20" s="112">
        <f>+SUM(Y20:AA20)</f>
        <v>3200</v>
      </c>
      <c r="BD20" s="113"/>
      <c r="BE20" s="113"/>
      <c r="BF20" s="113"/>
      <c r="BG20" s="113"/>
      <c r="BH20" s="113"/>
      <c r="BI20" s="113"/>
      <c r="BJ20" s="113"/>
      <c r="BK20" s="114">
        <v>43832</v>
      </c>
      <c r="BL20" s="114"/>
      <c r="BM20" s="114">
        <v>44196</v>
      </c>
      <c r="BN20" s="114"/>
      <c r="BO20" s="115" t="s">
        <v>91</v>
      </c>
    </row>
    <row r="21" spans="1:67" s="4" customFormat="1" ht="152.25" customHeight="1">
      <c r="A21" s="42"/>
      <c r="B21" s="43"/>
      <c r="C21" s="43"/>
      <c r="D21" s="116"/>
      <c r="E21" s="5"/>
      <c r="F21" s="6"/>
      <c r="G21" s="106">
        <v>4301037</v>
      </c>
      <c r="H21" s="107" t="s">
        <v>11</v>
      </c>
      <c r="I21" s="108" t="s">
        <v>100</v>
      </c>
      <c r="J21" s="98"/>
      <c r="K21" s="98"/>
      <c r="L21" s="56" t="s">
        <v>110</v>
      </c>
      <c r="M21" s="110" t="s">
        <v>22</v>
      </c>
      <c r="N21" s="108" t="s">
        <v>111</v>
      </c>
      <c r="O21" s="40">
        <f>+T21/P21</f>
        <v>1</v>
      </c>
      <c r="P21" s="111">
        <f>+T21</f>
        <v>40000000</v>
      </c>
      <c r="Q21" s="38" t="s">
        <v>112</v>
      </c>
      <c r="R21" s="38" t="s">
        <v>113</v>
      </c>
      <c r="S21" s="108" t="s">
        <v>11</v>
      </c>
      <c r="T21" s="109">
        <v>40000000</v>
      </c>
      <c r="U21" s="109"/>
      <c r="V21" s="109"/>
      <c r="W21" s="100" t="s">
        <v>89</v>
      </c>
      <c r="X21" s="38" t="s">
        <v>90</v>
      </c>
      <c r="Y21" s="117">
        <v>3380</v>
      </c>
      <c r="Z21" s="117"/>
      <c r="AA21" s="117">
        <v>460</v>
      </c>
      <c r="AB21" s="117"/>
      <c r="AC21" s="117">
        <v>0</v>
      </c>
      <c r="AD21" s="117"/>
      <c r="AE21" s="117">
        <v>0</v>
      </c>
      <c r="AF21" s="117"/>
      <c r="AG21" s="117">
        <v>3840</v>
      </c>
      <c r="AH21" s="117"/>
      <c r="AI21" s="117">
        <v>0</v>
      </c>
      <c r="AJ21" s="117"/>
      <c r="AK21" s="117">
        <v>0</v>
      </c>
      <c r="AL21" s="117"/>
      <c r="AM21" s="117">
        <v>0</v>
      </c>
      <c r="AN21" s="117"/>
      <c r="AO21" s="117">
        <v>0</v>
      </c>
      <c r="AP21" s="117"/>
      <c r="AQ21" s="117">
        <v>0</v>
      </c>
      <c r="AR21" s="117"/>
      <c r="AS21" s="117">
        <v>0</v>
      </c>
      <c r="AT21" s="117"/>
      <c r="AU21" s="117">
        <v>0</v>
      </c>
      <c r="AV21" s="117"/>
      <c r="AW21" s="117">
        <v>0</v>
      </c>
      <c r="AX21" s="117"/>
      <c r="AY21" s="117">
        <v>0</v>
      </c>
      <c r="AZ21" s="117"/>
      <c r="BA21" s="117">
        <v>0</v>
      </c>
      <c r="BB21" s="117"/>
      <c r="BC21" s="117">
        <f>+SUM(Y21:AA21)</f>
        <v>3840</v>
      </c>
      <c r="BD21" s="113"/>
      <c r="BE21" s="113"/>
      <c r="BF21" s="113"/>
      <c r="BG21" s="113"/>
      <c r="BH21" s="113"/>
      <c r="BI21" s="113"/>
      <c r="BJ21" s="113"/>
      <c r="BK21" s="114">
        <v>43832</v>
      </c>
      <c r="BL21" s="114"/>
      <c r="BM21" s="114">
        <v>44196</v>
      </c>
      <c r="BN21" s="114"/>
      <c r="BO21" s="115" t="s">
        <v>91</v>
      </c>
    </row>
    <row r="22" spans="1:67" s="4" customFormat="1" ht="15.75">
      <c r="A22" s="118"/>
      <c r="B22" s="119"/>
      <c r="C22" s="120"/>
      <c r="D22" s="121">
        <v>40</v>
      </c>
      <c r="E22" s="122" t="s">
        <v>5</v>
      </c>
      <c r="F22" s="123"/>
      <c r="G22" s="32"/>
      <c r="H22" s="31"/>
      <c r="I22" s="31"/>
      <c r="J22" s="30"/>
      <c r="K22" s="30"/>
      <c r="L22" s="92"/>
      <c r="M22" s="32"/>
      <c r="N22" s="93"/>
      <c r="O22" s="34"/>
      <c r="P22" s="1"/>
      <c r="Q22" s="93"/>
      <c r="R22" s="93"/>
      <c r="S22" s="31"/>
      <c r="T22" s="31"/>
      <c r="U22" s="31"/>
      <c r="V22" s="31"/>
      <c r="W22" s="124"/>
      <c r="X22" s="125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</row>
    <row r="23" spans="1:67" s="9" customFormat="1" ht="51" customHeight="1">
      <c r="A23" s="126"/>
      <c r="B23" s="127"/>
      <c r="C23" s="127"/>
      <c r="D23" s="232"/>
      <c r="E23" s="234"/>
      <c r="F23" s="236"/>
      <c r="G23" s="222">
        <v>4302075</v>
      </c>
      <c r="H23" s="150" t="s">
        <v>23</v>
      </c>
      <c r="I23" s="150" t="s">
        <v>24</v>
      </c>
      <c r="J23" s="149"/>
      <c r="K23" s="149"/>
      <c r="L23" s="229" t="s">
        <v>114</v>
      </c>
      <c r="M23" s="209" t="s">
        <v>25</v>
      </c>
      <c r="N23" s="230" t="s">
        <v>115</v>
      </c>
      <c r="O23" s="231">
        <f>+(T23+T24)/P23</f>
        <v>1</v>
      </c>
      <c r="P23" s="240">
        <f>+T23+T24</f>
        <v>793225262</v>
      </c>
      <c r="Q23" s="150" t="s">
        <v>116</v>
      </c>
      <c r="R23" s="150" t="s">
        <v>117</v>
      </c>
      <c r="S23" s="150" t="s">
        <v>23</v>
      </c>
      <c r="T23" s="2">
        <v>543825727</v>
      </c>
      <c r="U23" s="2"/>
      <c r="V23" s="2"/>
      <c r="W23" s="100" t="s">
        <v>93</v>
      </c>
      <c r="X23" s="102" t="s">
        <v>94</v>
      </c>
      <c r="Y23" s="209">
        <v>300</v>
      </c>
      <c r="Z23" s="238"/>
      <c r="AA23" s="209">
        <v>710</v>
      </c>
      <c r="AB23" s="238"/>
      <c r="AC23" s="209">
        <v>317</v>
      </c>
      <c r="AD23" s="238"/>
      <c r="AE23" s="209">
        <v>633</v>
      </c>
      <c r="AF23" s="238"/>
      <c r="AG23" s="209">
        <v>0</v>
      </c>
      <c r="AH23" s="238"/>
      <c r="AI23" s="209">
        <v>0</v>
      </c>
      <c r="AJ23" s="238"/>
      <c r="AK23" s="209">
        <v>0</v>
      </c>
      <c r="AL23" s="238"/>
      <c r="AM23" s="209">
        <v>0</v>
      </c>
      <c r="AN23" s="238"/>
      <c r="AO23" s="209">
        <v>0</v>
      </c>
      <c r="AP23" s="238"/>
      <c r="AQ23" s="209">
        <v>0</v>
      </c>
      <c r="AR23" s="238"/>
      <c r="AS23" s="209">
        <v>0</v>
      </c>
      <c r="AT23" s="238"/>
      <c r="AU23" s="209">
        <v>0</v>
      </c>
      <c r="AV23" s="238"/>
      <c r="AW23" s="209">
        <v>0</v>
      </c>
      <c r="AX23" s="238"/>
      <c r="AY23" s="209">
        <v>60</v>
      </c>
      <c r="AZ23" s="238"/>
      <c r="BA23" s="209">
        <v>0</v>
      </c>
      <c r="BB23" s="238"/>
      <c r="BC23" s="209">
        <f>SUM(AC23:AY24)</f>
        <v>1010</v>
      </c>
      <c r="BD23" s="238"/>
      <c r="BE23" s="238"/>
      <c r="BF23" s="238"/>
      <c r="BG23" s="238"/>
      <c r="BH23" s="238"/>
      <c r="BI23" s="238"/>
      <c r="BJ23" s="238"/>
      <c r="BK23" s="242">
        <v>43832</v>
      </c>
      <c r="BL23" s="238"/>
      <c r="BM23" s="242">
        <v>44196</v>
      </c>
      <c r="BN23" s="238"/>
      <c r="BO23" s="209" t="s">
        <v>118</v>
      </c>
    </row>
    <row r="24" spans="1:67" s="4" customFormat="1" ht="53.25" customHeight="1">
      <c r="A24" s="42"/>
      <c r="B24" s="43"/>
      <c r="C24" s="43"/>
      <c r="D24" s="233"/>
      <c r="E24" s="235"/>
      <c r="F24" s="237"/>
      <c r="G24" s="222"/>
      <c r="H24" s="150"/>
      <c r="I24" s="150"/>
      <c r="J24" s="149"/>
      <c r="K24" s="149"/>
      <c r="L24" s="229"/>
      <c r="M24" s="209"/>
      <c r="N24" s="230"/>
      <c r="O24" s="231"/>
      <c r="P24" s="241"/>
      <c r="Q24" s="150"/>
      <c r="R24" s="150"/>
      <c r="S24" s="150"/>
      <c r="T24" s="46">
        <v>249399535</v>
      </c>
      <c r="U24" s="46"/>
      <c r="V24" s="46"/>
      <c r="W24" s="100" t="s">
        <v>89</v>
      </c>
      <c r="X24" s="104" t="s">
        <v>90</v>
      </c>
      <c r="Y24" s="209"/>
      <c r="Z24" s="239"/>
      <c r="AA24" s="209"/>
      <c r="AB24" s="239"/>
      <c r="AC24" s="209"/>
      <c r="AD24" s="239"/>
      <c r="AE24" s="209"/>
      <c r="AF24" s="239"/>
      <c r="AG24" s="209"/>
      <c r="AH24" s="239"/>
      <c r="AI24" s="209"/>
      <c r="AJ24" s="239"/>
      <c r="AK24" s="209"/>
      <c r="AL24" s="239"/>
      <c r="AM24" s="209"/>
      <c r="AN24" s="239"/>
      <c r="AO24" s="209"/>
      <c r="AP24" s="239"/>
      <c r="AQ24" s="209"/>
      <c r="AR24" s="239"/>
      <c r="AS24" s="209"/>
      <c r="AT24" s="239"/>
      <c r="AU24" s="209"/>
      <c r="AV24" s="239"/>
      <c r="AW24" s="209"/>
      <c r="AX24" s="239"/>
      <c r="AY24" s="209"/>
      <c r="AZ24" s="239"/>
      <c r="BA24" s="209"/>
      <c r="BB24" s="239"/>
      <c r="BC24" s="209"/>
      <c r="BD24" s="239"/>
      <c r="BE24" s="239"/>
      <c r="BF24" s="239"/>
      <c r="BG24" s="239"/>
      <c r="BH24" s="239"/>
      <c r="BI24" s="239"/>
      <c r="BJ24" s="239"/>
      <c r="BK24" s="243"/>
      <c r="BL24" s="239"/>
      <c r="BM24" s="243"/>
      <c r="BN24" s="239"/>
      <c r="BO24" s="209"/>
    </row>
    <row r="25" spans="1:67" s="4" customFormat="1" ht="107.25" customHeight="1">
      <c r="A25" s="42"/>
      <c r="B25" s="43"/>
      <c r="C25" s="43"/>
      <c r="D25" s="233"/>
      <c r="E25" s="235"/>
      <c r="F25" s="237"/>
      <c r="G25" s="96">
        <v>4302075</v>
      </c>
      <c r="H25" s="108" t="s">
        <v>23</v>
      </c>
      <c r="I25" s="108" t="s">
        <v>26</v>
      </c>
      <c r="J25" s="98"/>
      <c r="K25" s="98"/>
      <c r="L25" s="56" t="s">
        <v>119</v>
      </c>
      <c r="M25" s="110" t="s">
        <v>27</v>
      </c>
      <c r="N25" s="128" t="s">
        <v>28</v>
      </c>
      <c r="O25" s="54">
        <f>+T25/P25</f>
        <v>1</v>
      </c>
      <c r="P25" s="46">
        <v>30000000</v>
      </c>
      <c r="Q25" s="104" t="s">
        <v>120</v>
      </c>
      <c r="R25" s="104" t="s">
        <v>121</v>
      </c>
      <c r="S25" s="108" t="s">
        <v>23</v>
      </c>
      <c r="T25" s="46">
        <v>30000000</v>
      </c>
      <c r="U25" s="46"/>
      <c r="V25" s="46"/>
      <c r="W25" s="100" t="s">
        <v>93</v>
      </c>
      <c r="X25" s="102" t="s">
        <v>94</v>
      </c>
      <c r="Y25" s="117">
        <v>82</v>
      </c>
      <c r="Z25" s="117"/>
      <c r="AA25" s="117">
        <v>98</v>
      </c>
      <c r="AB25" s="117"/>
      <c r="AC25" s="117">
        <v>60</v>
      </c>
      <c r="AD25" s="117"/>
      <c r="AE25" s="117">
        <v>75</v>
      </c>
      <c r="AF25" s="117"/>
      <c r="AG25" s="117">
        <v>45</v>
      </c>
      <c r="AH25" s="117"/>
      <c r="AI25" s="117">
        <v>0</v>
      </c>
      <c r="AJ25" s="117"/>
      <c r="AK25" s="117">
        <v>0</v>
      </c>
      <c r="AL25" s="117"/>
      <c r="AM25" s="117">
        <v>0</v>
      </c>
      <c r="AN25" s="117"/>
      <c r="AO25" s="117">
        <v>0</v>
      </c>
      <c r="AP25" s="117"/>
      <c r="AQ25" s="117">
        <v>0</v>
      </c>
      <c r="AR25" s="117"/>
      <c r="AS25" s="117">
        <v>0</v>
      </c>
      <c r="AT25" s="117"/>
      <c r="AU25" s="117">
        <v>0</v>
      </c>
      <c r="AV25" s="117"/>
      <c r="AW25" s="117">
        <v>0</v>
      </c>
      <c r="AX25" s="117"/>
      <c r="AY25" s="117">
        <v>50</v>
      </c>
      <c r="AZ25" s="117"/>
      <c r="BA25" s="117">
        <v>0</v>
      </c>
      <c r="BB25" s="117"/>
      <c r="BC25" s="117">
        <f>+Y25+AA25</f>
        <v>180</v>
      </c>
      <c r="BD25" s="117"/>
      <c r="BE25" s="117"/>
      <c r="BF25" s="117"/>
      <c r="BG25" s="117"/>
      <c r="BH25" s="117"/>
      <c r="BI25" s="117"/>
      <c r="BJ25" s="117"/>
      <c r="BK25" s="129">
        <v>44045</v>
      </c>
      <c r="BL25" s="129"/>
      <c r="BM25" s="129">
        <v>44196</v>
      </c>
      <c r="BN25" s="129"/>
      <c r="BO25" s="110" t="s">
        <v>118</v>
      </c>
    </row>
    <row r="26" spans="1:67" s="4" customFormat="1" ht="24.75" customHeight="1">
      <c r="A26" s="48"/>
      <c r="B26" s="5"/>
      <c r="C26" s="5"/>
      <c r="D26" s="49"/>
      <c r="E26" s="50"/>
      <c r="F26" s="51"/>
      <c r="G26" s="51"/>
      <c r="H26" s="130"/>
      <c r="I26" s="52"/>
      <c r="J26" s="39"/>
      <c r="K26" s="39"/>
      <c r="L26" s="56"/>
      <c r="M26" s="131"/>
      <c r="N26" s="53"/>
      <c r="O26" s="54"/>
      <c r="P26" s="55">
        <f>SUM(P12:P25)</f>
        <v>1398778115</v>
      </c>
      <c r="Q26" s="38"/>
      <c r="R26" s="38"/>
      <c r="S26" s="38"/>
      <c r="T26" s="55">
        <f>SUM(T12:T25)</f>
        <v>1398778115</v>
      </c>
      <c r="U26" s="55"/>
      <c r="V26" s="55"/>
      <c r="W26" s="56"/>
      <c r="X26" s="53"/>
      <c r="Y26" s="132"/>
      <c r="Z26" s="132"/>
      <c r="AA26" s="132"/>
      <c r="AB26" s="132"/>
      <c r="AC26" s="132"/>
      <c r="AD26" s="132"/>
      <c r="AE26" s="132"/>
      <c r="AF26" s="132"/>
      <c r="AG26" s="132"/>
      <c r="AH26" s="132"/>
      <c r="AI26" s="132"/>
      <c r="AJ26" s="132"/>
      <c r="AK26" s="132"/>
      <c r="AL26" s="132"/>
      <c r="AM26" s="132"/>
      <c r="AN26" s="132"/>
      <c r="AO26" s="132"/>
      <c r="AP26" s="132"/>
      <c r="AQ26" s="132"/>
      <c r="AR26" s="132"/>
      <c r="AS26" s="132"/>
      <c r="AT26" s="132"/>
      <c r="AU26" s="132"/>
      <c r="AV26" s="132"/>
      <c r="AW26" s="132"/>
      <c r="AX26" s="132"/>
      <c r="AY26" s="132"/>
      <c r="AZ26" s="132"/>
      <c r="BA26" s="132"/>
      <c r="BB26" s="132"/>
      <c r="BC26" s="132"/>
      <c r="BD26" s="132"/>
      <c r="BE26" s="132"/>
      <c r="BF26" s="132"/>
      <c r="BG26" s="132"/>
      <c r="BH26" s="132"/>
      <c r="BI26" s="132"/>
      <c r="BJ26" s="132"/>
      <c r="BK26" s="133"/>
      <c r="BL26" s="133"/>
      <c r="BM26" s="57"/>
      <c r="BN26" s="57"/>
      <c r="BO26" s="58"/>
    </row>
    <row r="27" spans="1:67" s="4" customFormat="1" ht="15">
      <c r="A27" s="59"/>
      <c r="H27" s="60"/>
      <c r="I27" s="61"/>
      <c r="J27" s="9"/>
      <c r="K27" s="9"/>
      <c r="L27" s="66"/>
      <c r="M27" s="134"/>
      <c r="N27" s="62"/>
      <c r="O27" s="63"/>
      <c r="P27" s="64"/>
      <c r="Q27" s="135"/>
      <c r="R27" s="135"/>
      <c r="S27" s="135"/>
      <c r="T27" s="65"/>
      <c r="U27" s="65"/>
      <c r="V27" s="65"/>
      <c r="W27" s="66"/>
      <c r="X27" s="62"/>
      <c r="Y27" s="82"/>
      <c r="Z27" s="82"/>
      <c r="AA27" s="82"/>
      <c r="AB27" s="82"/>
      <c r="AC27" s="82"/>
      <c r="AD27" s="82"/>
      <c r="AE27" s="82"/>
      <c r="AF27" s="82"/>
      <c r="AG27" s="82"/>
      <c r="AH27" s="82"/>
      <c r="AI27" s="82"/>
      <c r="AJ27" s="82"/>
      <c r="AK27" s="82"/>
      <c r="AL27" s="82"/>
      <c r="AM27" s="82"/>
      <c r="AN27" s="82"/>
      <c r="AO27" s="82"/>
      <c r="AP27" s="82"/>
      <c r="AQ27" s="82"/>
      <c r="AR27" s="82"/>
      <c r="AS27" s="82"/>
      <c r="AT27" s="82"/>
      <c r="AU27" s="82"/>
      <c r="AV27" s="82"/>
      <c r="AW27" s="82"/>
      <c r="AX27" s="82"/>
      <c r="AY27" s="82"/>
      <c r="AZ27" s="82"/>
      <c r="BA27" s="82"/>
      <c r="BB27" s="82"/>
      <c r="BC27" s="82"/>
      <c r="BD27" s="82"/>
      <c r="BE27" s="82"/>
      <c r="BF27" s="82"/>
      <c r="BG27" s="82"/>
      <c r="BH27" s="82"/>
      <c r="BI27" s="82"/>
      <c r="BJ27" s="82"/>
      <c r="BK27" s="136"/>
      <c r="BL27" s="136"/>
      <c r="BM27" s="67"/>
      <c r="BN27" s="67"/>
      <c r="BO27" s="68"/>
    </row>
    <row r="28" spans="1:67" s="4" customFormat="1" ht="27" customHeight="1">
      <c r="A28" s="59"/>
      <c r="H28" s="60"/>
      <c r="I28" s="61"/>
      <c r="J28" s="9"/>
      <c r="K28" s="9"/>
      <c r="L28" s="66"/>
      <c r="M28" s="134"/>
      <c r="N28" s="62"/>
      <c r="O28" s="63"/>
      <c r="P28" s="64"/>
      <c r="Q28" s="135"/>
      <c r="R28" s="135"/>
      <c r="S28" s="135"/>
      <c r="T28" s="65"/>
      <c r="U28" s="65"/>
      <c r="V28" s="65"/>
      <c r="W28" s="66"/>
      <c r="X28" s="62"/>
      <c r="Y28" s="82"/>
      <c r="Z28" s="82"/>
      <c r="AA28" s="82"/>
      <c r="AB28" s="82"/>
      <c r="AC28" s="82"/>
      <c r="AD28" s="82"/>
      <c r="AE28" s="82"/>
      <c r="AF28" s="82"/>
      <c r="AG28" s="82"/>
      <c r="AH28" s="82"/>
      <c r="AI28" s="82"/>
      <c r="AJ28" s="82"/>
      <c r="AK28" s="82"/>
      <c r="AL28" s="82"/>
      <c r="AM28" s="82"/>
      <c r="AN28" s="82"/>
      <c r="AO28" s="82"/>
      <c r="AP28" s="82"/>
      <c r="AQ28" s="82"/>
      <c r="AR28" s="82"/>
      <c r="AS28" s="82"/>
      <c r="AT28" s="82"/>
      <c r="AU28" s="82"/>
      <c r="AV28" s="82"/>
      <c r="AW28" s="82"/>
      <c r="AX28" s="82"/>
      <c r="AY28" s="82"/>
      <c r="AZ28" s="82"/>
      <c r="BA28" s="82"/>
      <c r="BB28" s="82"/>
      <c r="BC28" s="82"/>
      <c r="BD28" s="82"/>
      <c r="BE28" s="82"/>
      <c r="BF28" s="82"/>
      <c r="BG28" s="82"/>
      <c r="BH28" s="82"/>
      <c r="BI28" s="82"/>
      <c r="BJ28" s="82"/>
      <c r="BK28" s="136"/>
      <c r="BL28" s="136"/>
      <c r="BM28" s="67"/>
      <c r="BN28" s="67"/>
      <c r="BO28" s="68"/>
    </row>
    <row r="29" spans="1:67" s="4" customFormat="1" ht="27" customHeight="1">
      <c r="A29" s="59"/>
      <c r="B29" s="5"/>
      <c r="C29" s="5"/>
      <c r="D29" s="5"/>
      <c r="E29" s="5"/>
      <c r="F29" s="70"/>
      <c r="G29" s="5"/>
      <c r="I29" s="61"/>
      <c r="J29" s="9"/>
      <c r="K29" s="9"/>
      <c r="L29" s="66"/>
      <c r="M29" s="134"/>
      <c r="N29" s="62"/>
      <c r="O29" s="63"/>
      <c r="P29" s="64"/>
      <c r="Q29" s="135"/>
      <c r="R29" s="135"/>
      <c r="S29" s="135"/>
      <c r="T29" s="65"/>
      <c r="U29" s="65"/>
      <c r="V29" s="65"/>
      <c r="W29" s="66"/>
      <c r="X29" s="62"/>
      <c r="Y29" s="82"/>
      <c r="Z29" s="82"/>
      <c r="AA29" s="82"/>
      <c r="AB29" s="82"/>
      <c r="AC29" s="82"/>
      <c r="AD29" s="82"/>
      <c r="AE29" s="82"/>
      <c r="AF29" s="82"/>
      <c r="AG29" s="82"/>
      <c r="AH29" s="82"/>
      <c r="AI29" s="82"/>
      <c r="AJ29" s="82"/>
      <c r="AK29" s="82"/>
      <c r="AL29" s="82"/>
      <c r="AM29" s="82"/>
      <c r="AN29" s="82"/>
      <c r="AO29" s="82"/>
      <c r="AP29" s="82"/>
      <c r="AQ29" s="82"/>
      <c r="AR29" s="82"/>
      <c r="AS29" s="82"/>
      <c r="AT29" s="82"/>
      <c r="AU29" s="82"/>
      <c r="AV29" s="82"/>
      <c r="AW29" s="82"/>
      <c r="AX29" s="82"/>
      <c r="AY29" s="82"/>
      <c r="AZ29" s="82"/>
      <c r="BA29" s="82"/>
      <c r="BB29" s="82"/>
      <c r="BC29" s="82"/>
      <c r="BD29" s="82"/>
      <c r="BE29" s="82"/>
      <c r="BF29" s="82"/>
      <c r="BG29" s="82"/>
      <c r="BH29" s="82"/>
      <c r="BI29" s="82"/>
      <c r="BJ29" s="82"/>
      <c r="BK29" s="136"/>
      <c r="BL29" s="136"/>
      <c r="BM29" s="67"/>
      <c r="BN29" s="67"/>
      <c r="BO29" s="68"/>
    </row>
    <row r="30" spans="1:67" s="4" customFormat="1" ht="27" customHeight="1">
      <c r="B30" s="137"/>
      <c r="C30" s="138"/>
      <c r="D30" s="139" t="s">
        <v>122</v>
      </c>
      <c r="E30" s="139"/>
      <c r="F30" s="139"/>
      <c r="J30" s="140"/>
      <c r="K30" s="140"/>
      <c r="L30" s="140"/>
      <c r="M30" s="140"/>
      <c r="N30" s="62"/>
      <c r="O30" s="63"/>
      <c r="P30" s="64"/>
      <c r="Q30" s="135"/>
      <c r="R30" s="135"/>
      <c r="S30" s="135"/>
      <c r="T30" s="65"/>
      <c r="U30" s="65"/>
      <c r="V30" s="65"/>
      <c r="W30" s="66"/>
      <c r="X30" s="62"/>
      <c r="Y30" s="82"/>
      <c r="Z30" s="82"/>
      <c r="AA30" s="82"/>
      <c r="AB30" s="82"/>
      <c r="AC30" s="82"/>
      <c r="AD30" s="82"/>
      <c r="AE30" s="82"/>
      <c r="AF30" s="82"/>
      <c r="AG30" s="82"/>
      <c r="AH30" s="82"/>
      <c r="AI30" s="82"/>
      <c r="AJ30" s="82"/>
      <c r="AK30" s="82"/>
      <c r="AL30" s="82"/>
      <c r="AM30" s="82"/>
      <c r="AN30" s="82"/>
      <c r="AO30" s="82"/>
      <c r="AP30" s="82"/>
      <c r="AQ30" s="82"/>
      <c r="AR30" s="82"/>
      <c r="AS30" s="82"/>
      <c r="AT30" s="82"/>
      <c r="AU30" s="82"/>
      <c r="AV30" s="82"/>
      <c r="AW30" s="82"/>
      <c r="AX30" s="82"/>
      <c r="AY30" s="82"/>
      <c r="AZ30" s="82"/>
      <c r="BA30" s="82"/>
      <c r="BB30" s="82"/>
      <c r="BC30" s="82"/>
      <c r="BD30" s="82"/>
      <c r="BE30" s="82"/>
      <c r="BF30" s="82"/>
      <c r="BG30" s="82"/>
      <c r="BH30" s="82"/>
      <c r="BI30" s="82"/>
      <c r="BJ30" s="82"/>
      <c r="BK30" s="136"/>
      <c r="BL30" s="136"/>
      <c r="BM30" s="67"/>
      <c r="BN30" s="67"/>
      <c r="BO30" s="68"/>
    </row>
    <row r="31" spans="1:67" s="4" customFormat="1" ht="27" customHeight="1">
      <c r="B31" s="141"/>
      <c r="C31" s="142"/>
      <c r="D31" s="140" t="s">
        <v>123</v>
      </c>
      <c r="E31" s="140"/>
      <c r="F31" s="140"/>
      <c r="J31" s="143"/>
      <c r="K31" s="143"/>
      <c r="L31" s="143"/>
      <c r="M31" s="143"/>
      <c r="W31" s="66"/>
      <c r="X31" s="62"/>
      <c r="Y31" s="82"/>
      <c r="Z31" s="82"/>
      <c r="AA31" s="82"/>
      <c r="AB31" s="82"/>
      <c r="AC31" s="82"/>
      <c r="AD31" s="82"/>
      <c r="AE31" s="82"/>
      <c r="AF31" s="82"/>
      <c r="AG31" s="82"/>
      <c r="AH31" s="82"/>
      <c r="AI31" s="82"/>
      <c r="AJ31" s="82"/>
      <c r="AK31" s="82"/>
      <c r="AL31" s="82"/>
      <c r="AM31" s="82"/>
      <c r="AN31" s="82"/>
      <c r="AO31" s="82"/>
      <c r="AP31" s="82"/>
      <c r="AQ31" s="82"/>
      <c r="AR31" s="82"/>
      <c r="AS31" s="82"/>
      <c r="AT31" s="82"/>
      <c r="AU31" s="82"/>
      <c r="AV31" s="82"/>
      <c r="AW31" s="82"/>
      <c r="AX31" s="82"/>
      <c r="AY31" s="82"/>
      <c r="AZ31" s="82"/>
      <c r="BA31" s="82"/>
      <c r="BB31" s="82"/>
      <c r="BC31" s="82"/>
      <c r="BD31" s="82"/>
      <c r="BE31" s="82"/>
      <c r="BF31" s="82"/>
      <c r="BG31" s="82"/>
      <c r="BH31" s="82"/>
      <c r="BI31" s="82"/>
      <c r="BJ31" s="82"/>
      <c r="BK31" s="136"/>
      <c r="BL31" s="136"/>
      <c r="BM31" s="67"/>
      <c r="BN31" s="67"/>
      <c r="BO31" s="68"/>
    </row>
    <row r="32" spans="1:67" ht="12" customHeight="1">
      <c r="C32" s="143"/>
      <c r="D32" s="140"/>
      <c r="E32" s="140"/>
      <c r="F32" s="140"/>
      <c r="G32" s="140"/>
      <c r="H32" s="140"/>
      <c r="I32" s="143"/>
      <c r="J32" s="143"/>
      <c r="K32" s="143"/>
      <c r="L32" s="143"/>
      <c r="M32" s="143"/>
    </row>
    <row r="33" spans="3:13" ht="15" customHeight="1">
      <c r="C33" s="71"/>
      <c r="D33" s="66"/>
      <c r="E33" s="146"/>
      <c r="F33" s="73"/>
      <c r="G33" s="74"/>
      <c r="H33" s="75"/>
      <c r="I33" s="78"/>
      <c r="J33" s="78"/>
      <c r="K33" s="78"/>
      <c r="L33" s="78"/>
      <c r="M33" s="76"/>
    </row>
  </sheetData>
  <mergeCells count="274">
    <mergeCell ref="BK23:BK24"/>
    <mergeCell ref="BL23:BL24"/>
    <mergeCell ref="BM23:BM24"/>
    <mergeCell ref="BN23:BN24"/>
    <mergeCell ref="BO23:BO24"/>
    <mergeCell ref="BE23:BE24"/>
    <mergeCell ref="BF23:BF24"/>
    <mergeCell ref="BG23:BG24"/>
    <mergeCell ref="BH23:BH24"/>
    <mergeCell ref="BI23:BI24"/>
    <mergeCell ref="BJ23:BJ24"/>
    <mergeCell ref="AY23:AY24"/>
    <mergeCell ref="AZ23:AZ24"/>
    <mergeCell ref="BA23:BA24"/>
    <mergeCell ref="BB23:BB24"/>
    <mergeCell ref="BC23:BC24"/>
    <mergeCell ref="BD23:BD24"/>
    <mergeCell ref="AS23:AS24"/>
    <mergeCell ref="AT23:AT24"/>
    <mergeCell ref="AU23:AU24"/>
    <mergeCell ref="AV23:AV24"/>
    <mergeCell ref="AW23:AW24"/>
    <mergeCell ref="AX23:AX24"/>
    <mergeCell ref="AM23:AM24"/>
    <mergeCell ref="AN23:AN24"/>
    <mergeCell ref="AO23:AO24"/>
    <mergeCell ref="AP23:AP24"/>
    <mergeCell ref="AQ23:AQ24"/>
    <mergeCell ref="AR23:AR24"/>
    <mergeCell ref="AG23:AG24"/>
    <mergeCell ref="AH23:AH24"/>
    <mergeCell ref="AI23:AI24"/>
    <mergeCell ref="AJ23:AJ24"/>
    <mergeCell ref="AK23:AK24"/>
    <mergeCell ref="AL23:AL24"/>
    <mergeCell ref="AA23:AA24"/>
    <mergeCell ref="AB23:AB24"/>
    <mergeCell ref="AC23:AC24"/>
    <mergeCell ref="AD23:AD24"/>
    <mergeCell ref="AE23:AE24"/>
    <mergeCell ref="AF23:AF24"/>
    <mergeCell ref="P23:P24"/>
    <mergeCell ref="Q23:Q24"/>
    <mergeCell ref="R23:R24"/>
    <mergeCell ref="S23:S24"/>
    <mergeCell ref="Y23:Y24"/>
    <mergeCell ref="Z23:Z24"/>
    <mergeCell ref="J23:J24"/>
    <mergeCell ref="K23:K24"/>
    <mergeCell ref="L23:L24"/>
    <mergeCell ref="M23:M24"/>
    <mergeCell ref="N23:N24"/>
    <mergeCell ref="O23:O24"/>
    <mergeCell ref="D23:D25"/>
    <mergeCell ref="E23:E25"/>
    <mergeCell ref="F23:F25"/>
    <mergeCell ref="G23:G24"/>
    <mergeCell ref="H23:H24"/>
    <mergeCell ref="I23:I24"/>
    <mergeCell ref="BJ17:BJ19"/>
    <mergeCell ref="BK17:BK19"/>
    <mergeCell ref="BL17:BL19"/>
    <mergeCell ref="BM17:BM19"/>
    <mergeCell ref="BN17:BN19"/>
    <mergeCell ref="BO17:BO19"/>
    <mergeCell ref="BD17:BD19"/>
    <mergeCell ref="BE17:BE19"/>
    <mergeCell ref="BF17:BF19"/>
    <mergeCell ref="BG17:BG19"/>
    <mergeCell ref="BH17:BH19"/>
    <mergeCell ref="BI17:BI19"/>
    <mergeCell ref="AX17:AX19"/>
    <mergeCell ref="AY17:AY19"/>
    <mergeCell ref="AZ17:AZ19"/>
    <mergeCell ref="BA17:BA19"/>
    <mergeCell ref="BB17:BB19"/>
    <mergeCell ref="BC17:BC19"/>
    <mergeCell ref="AR17:AR19"/>
    <mergeCell ref="AS17:AS19"/>
    <mergeCell ref="AT17:AT19"/>
    <mergeCell ref="AU17:AU19"/>
    <mergeCell ref="AV17:AV19"/>
    <mergeCell ref="AW17:AW19"/>
    <mergeCell ref="AL17:AL19"/>
    <mergeCell ref="AM17:AM19"/>
    <mergeCell ref="AN17:AN19"/>
    <mergeCell ref="AO17:AO19"/>
    <mergeCell ref="AP17:AP19"/>
    <mergeCell ref="AQ17:AQ19"/>
    <mergeCell ref="AF17:AF19"/>
    <mergeCell ref="AG17:AG19"/>
    <mergeCell ref="AH17:AH19"/>
    <mergeCell ref="AI17:AI19"/>
    <mergeCell ref="AJ17:AJ19"/>
    <mergeCell ref="AK17:AK19"/>
    <mergeCell ref="Z17:Z19"/>
    <mergeCell ref="AA17:AA19"/>
    <mergeCell ref="AB17:AB19"/>
    <mergeCell ref="AC17:AC19"/>
    <mergeCell ref="AD17:AD19"/>
    <mergeCell ref="AE17:AE19"/>
    <mergeCell ref="O17:O18"/>
    <mergeCell ref="P17:P19"/>
    <mergeCell ref="Q17:Q19"/>
    <mergeCell ref="R17:R19"/>
    <mergeCell ref="S17:S18"/>
    <mergeCell ref="Y17:Y19"/>
    <mergeCell ref="BK15:BK16"/>
    <mergeCell ref="BL15:BL16"/>
    <mergeCell ref="BM15:BM16"/>
    <mergeCell ref="BN15:BN16"/>
    <mergeCell ref="BO15:BO16"/>
    <mergeCell ref="G17:G18"/>
    <mergeCell ref="H17:H18"/>
    <mergeCell ref="I17:I18"/>
    <mergeCell ref="M17:M19"/>
    <mergeCell ref="N17:N19"/>
    <mergeCell ref="BE15:BE16"/>
    <mergeCell ref="BF15:BF16"/>
    <mergeCell ref="BG15:BG16"/>
    <mergeCell ref="BH15:BH16"/>
    <mergeCell ref="BI15:BI16"/>
    <mergeCell ref="BJ15:BJ16"/>
    <mergeCell ref="AY15:AY16"/>
    <mergeCell ref="AZ15:AZ16"/>
    <mergeCell ref="BA15:BA16"/>
    <mergeCell ref="BB15:BB16"/>
    <mergeCell ref="BC15:BC16"/>
    <mergeCell ref="BD15:BD16"/>
    <mergeCell ref="AS15:AS16"/>
    <mergeCell ref="AT15:AT16"/>
    <mergeCell ref="AU15:AU16"/>
    <mergeCell ref="AV15:AV16"/>
    <mergeCell ref="AW15:AW16"/>
    <mergeCell ref="AX15:AX16"/>
    <mergeCell ref="AM15:AM16"/>
    <mergeCell ref="AN15:AN16"/>
    <mergeCell ref="AO15:AO16"/>
    <mergeCell ref="AP15:AP16"/>
    <mergeCell ref="AQ15:AQ16"/>
    <mergeCell ref="AR15:AR16"/>
    <mergeCell ref="AG15:AG16"/>
    <mergeCell ref="AH15:AH16"/>
    <mergeCell ref="AI15:AI16"/>
    <mergeCell ref="AJ15:AJ16"/>
    <mergeCell ref="AK15:AK16"/>
    <mergeCell ref="AL15:AL16"/>
    <mergeCell ref="AA15:AA16"/>
    <mergeCell ref="AB15:AB16"/>
    <mergeCell ref="AC15:AC16"/>
    <mergeCell ref="AD15:AD16"/>
    <mergeCell ref="AE15:AE16"/>
    <mergeCell ref="AF15:AF16"/>
    <mergeCell ref="P15:P16"/>
    <mergeCell ref="Q15:Q16"/>
    <mergeCell ref="R15:R16"/>
    <mergeCell ref="S15:S16"/>
    <mergeCell ref="Y15:Y16"/>
    <mergeCell ref="Z15:Z16"/>
    <mergeCell ref="G15:G16"/>
    <mergeCell ref="H15:H16"/>
    <mergeCell ref="I15:I16"/>
    <mergeCell ref="M15:M16"/>
    <mergeCell ref="N15:N16"/>
    <mergeCell ref="O15:O16"/>
    <mergeCell ref="BM12:BM14"/>
    <mergeCell ref="BN12:BN14"/>
    <mergeCell ref="BO12:BO14"/>
    <mergeCell ref="G13:G14"/>
    <mergeCell ref="H13:H14"/>
    <mergeCell ref="I13:I14"/>
    <mergeCell ref="J13:J14"/>
    <mergeCell ref="O13:O14"/>
    <mergeCell ref="S13:S14"/>
    <mergeCell ref="BG12:BG14"/>
    <mergeCell ref="BH12:BH14"/>
    <mergeCell ref="BI12:BI14"/>
    <mergeCell ref="BJ12:BJ14"/>
    <mergeCell ref="BK12:BK14"/>
    <mergeCell ref="BL12:BL14"/>
    <mergeCell ref="BA12:BA14"/>
    <mergeCell ref="BB12:BB14"/>
    <mergeCell ref="BC12:BC14"/>
    <mergeCell ref="BD12:BD14"/>
    <mergeCell ref="BE12:BE14"/>
    <mergeCell ref="BF12:BF14"/>
    <mergeCell ref="AU12:AU14"/>
    <mergeCell ref="AV12:AV14"/>
    <mergeCell ref="AW12:AW14"/>
    <mergeCell ref="AX12:AX14"/>
    <mergeCell ref="AY12:AY14"/>
    <mergeCell ref="AZ12:AZ14"/>
    <mergeCell ref="AO12:AO14"/>
    <mergeCell ref="AP12:AP14"/>
    <mergeCell ref="AQ12:AQ14"/>
    <mergeCell ref="AR12:AR14"/>
    <mergeCell ref="AS12:AS14"/>
    <mergeCell ref="AT12:AT14"/>
    <mergeCell ref="AI12:AI14"/>
    <mergeCell ref="AJ12:AJ14"/>
    <mergeCell ref="AK12:AK14"/>
    <mergeCell ref="AL12:AL14"/>
    <mergeCell ref="AM12:AM14"/>
    <mergeCell ref="AN12:AN14"/>
    <mergeCell ref="AC12:AC14"/>
    <mergeCell ref="AD12:AD14"/>
    <mergeCell ref="AE12:AE14"/>
    <mergeCell ref="AF12:AF14"/>
    <mergeCell ref="AG12:AG14"/>
    <mergeCell ref="AH12:AH14"/>
    <mergeCell ref="BK7:BL8"/>
    <mergeCell ref="BM7:BN8"/>
    <mergeCell ref="BO7:BO9"/>
    <mergeCell ref="BF8:BF9"/>
    <mergeCell ref="BG8:BG9"/>
    <mergeCell ref="BH8:BH9"/>
    <mergeCell ref="BI8:BI9"/>
    <mergeCell ref="BJ8:BJ9"/>
    <mergeCell ref="M12:M14"/>
    <mergeCell ref="N12:N14"/>
    <mergeCell ref="P12:P14"/>
    <mergeCell ref="Q12:Q14"/>
    <mergeCell ref="R12:R14"/>
    <mergeCell ref="Y12:Y14"/>
    <mergeCell ref="Z12:Z14"/>
    <mergeCell ref="AA12:AA14"/>
    <mergeCell ref="AB12:AB14"/>
    <mergeCell ref="AS8:AT8"/>
    <mergeCell ref="AU8:AV8"/>
    <mergeCell ref="AW8:AX8"/>
    <mergeCell ref="AY8:AZ8"/>
    <mergeCell ref="BA8:BB8"/>
    <mergeCell ref="BE8:BE9"/>
    <mergeCell ref="AG8:AH8"/>
    <mergeCell ref="P7:P9"/>
    <mergeCell ref="Q7:Q9"/>
    <mergeCell ref="R7:R9"/>
    <mergeCell ref="S7:S9"/>
    <mergeCell ref="T7:T9"/>
    <mergeCell ref="U7:U9"/>
    <mergeCell ref="AW7:BB7"/>
    <mergeCell ref="BC7:BD8"/>
    <mergeCell ref="BE7:BJ7"/>
    <mergeCell ref="AI8:AJ8"/>
    <mergeCell ref="AK8:AL8"/>
    <mergeCell ref="AM8:AN8"/>
    <mergeCell ref="AO8:AP8"/>
    <mergeCell ref="AQ8:AR8"/>
    <mergeCell ref="V7:V9"/>
    <mergeCell ref="W7:W9"/>
    <mergeCell ref="I7:I9"/>
    <mergeCell ref="J7:K8"/>
    <mergeCell ref="L7:L9"/>
    <mergeCell ref="M7:M9"/>
    <mergeCell ref="N7:N9"/>
    <mergeCell ref="O7:O9"/>
    <mergeCell ref="A1:BM4"/>
    <mergeCell ref="A5:J6"/>
    <mergeCell ref="L5:BO5"/>
    <mergeCell ref="Y6:BD6"/>
    <mergeCell ref="A7:A9"/>
    <mergeCell ref="B7:C9"/>
    <mergeCell ref="D7:D9"/>
    <mergeCell ref="E7:F9"/>
    <mergeCell ref="G7:G9"/>
    <mergeCell ref="H7:H9"/>
    <mergeCell ref="X7:X9"/>
    <mergeCell ref="Y7:AB7"/>
    <mergeCell ref="AC7:AJ7"/>
    <mergeCell ref="AK7:AV7"/>
    <mergeCell ref="Y8:Z8"/>
    <mergeCell ref="AA8:AB8"/>
    <mergeCell ref="AC8:AD8"/>
    <mergeCell ref="AE8:AF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SGTO PLAN ACCION INDEPORTES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AUXPLANEACION03</dc:creator>
  <cp:lastModifiedBy>Sub-Area Tenica</cp:lastModifiedBy>
  <dcterms:created xsi:type="dcterms:W3CDTF">2020-08-10T16:01:32Z</dcterms:created>
  <dcterms:modified xsi:type="dcterms:W3CDTF">2020-11-10T20:43:40Z</dcterms:modified>
</cp:coreProperties>
</file>