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defaultThemeVersion="124226"/>
  <xr:revisionPtr revIDLastSave="0" documentId="13_ncr:1_{785DAC43-5945-4575-839E-0300631F4E72}" xr6:coauthVersionLast="47" xr6:coauthVersionMax="47" xr10:uidLastSave="{00000000-0000-0000-0000-000000000000}"/>
  <bookViews>
    <workbookView xWindow="-120" yWindow="-120" windowWidth="29040" windowHeight="15720" tabRatio="797" activeTab="4" xr2:uid="{00000000-000D-0000-FFFF-FFFF00000000}"/>
  </bookViews>
  <sheets>
    <sheet name="(1) Deporte Asociado" sheetId="19" r:id="rId1"/>
    <sheet name="(2) Juegos Intercolegiados" sheetId="17" r:id="rId2"/>
    <sheet name="(3) Deporte Social y C" sheetId="9" r:id="rId3"/>
    <sheet name="(4) Recreacion y Aprove T" sheetId="15" r:id="rId4"/>
    <sheet name="(5) Habitos y Estilo VS" sheetId="11" r:id="rId5"/>
    <sheet name="Evaluación de Controles" sheetId="33" state="hidden" r:id="rId6"/>
    <sheet name="Resumen" sheetId="21" state="hidden" r:id="rId7"/>
    <sheet name="Evolución" sheetId="22" state="hidden" r:id="rId8"/>
    <sheet name="Listas" sheetId="4" state="hidden" r:id="rId9"/>
    <sheet name="Impactos" sheetId="24" state="hidden" r:id="rId10"/>
    <sheet name="Idea Zonas" sheetId="26" state="hidden" r:id="rId11"/>
    <sheet name="formatos pre" sheetId="34" state="hidden" r:id="rId12"/>
  </sheets>
  <definedNames>
    <definedName name="_xlnm._FilterDatabase" localSheetId="8" hidden="1">Listas!$AC$12:$AC$15</definedName>
    <definedName name="_xlnm.Print_Area" localSheetId="0">'(1) Deporte Asociado'!$A$1:$AC$19</definedName>
    <definedName name="_xlnm.Print_Area" localSheetId="1">'(2) Juegos Intercolegiados'!$A$1:$AA$22</definedName>
    <definedName name="_xlnm.Print_Area" localSheetId="2">'(3) Deporte Social y C'!$A$1:$AA$22</definedName>
    <definedName name="_xlnm.Print_Area" localSheetId="3">'(4) Recreacion y Aprove T'!$A$1:$AA$20</definedName>
    <definedName name="_xlnm.Print_Area" localSheetId="5">'Evaluación de Controles'!$B$1:$Y$18</definedName>
    <definedName name="_xlnm.Print_Area" localSheetId="7">Evolución!$B$1:$Q$17</definedName>
    <definedName name="_xlnm.Print_Area" localSheetId="9">Impactos!$A$1:$G$12</definedName>
    <definedName name="_xlnm.Print_Area" localSheetId="6">Resumen!$A$1:$BD$26</definedName>
    <definedName name="_xlnm.Criteria" localSheetId="8">Listas!$AC$12:$AC$15</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Titles" localSheetId="1">'(2) Juegos Intercolegiados'!$7:$8</definedName>
    <definedName name="_xlnm.Print_Titles" localSheetId="2">'(3) Deporte Social y C'!$7:$8</definedName>
    <definedName name="_xlnm.Print_Titles" localSheetId="4">'(5) Habitos y Estilo VS'!$7:$8</definedName>
    <definedName name="_xlnm.Print_Titles" localSheetId="5">'Evaluación de Controles'!$1:$3</definedName>
    <definedName name="Z_31578BE1_199E_4DDD_BD28_180CDA7042A3_.wvu.Cols" localSheetId="0" hidden="1">'(1) Deporte Asociado'!#REF!,'(1) Deporte Asociado'!$E:$E,'(1) Deporte Asociado'!$J:$L,'(1) Deporte Asociado'!$P:$P,'(1) Deporte Asociado'!$R:$S,'(1) Deporte Asociado'!$U:$W</definedName>
    <definedName name="Z_31578BE1_199E_4DDD_BD28_180CDA7042A3_.wvu.Cols" localSheetId="1" hidden="1">'(2) Juegos Intercolegiados'!#REF!,'(2) Juegos Intercolegiados'!$E:$E,'(2) Juegos Intercolegiados'!$J:$L,'(2) Juegos Intercolegiados'!$P:$P,'(2) Juegos Intercolegiados'!$R:$S,'(2) Juegos Intercolegiados'!$U:$W</definedName>
    <definedName name="Z_31578BE1_199E_4DDD_BD28_180CDA7042A3_.wvu.Cols" localSheetId="2" hidden="1">'(3) Deporte Social y C'!#REF!,'(3) Deporte Social y C'!$E:$E,'(3) Deporte Social y C'!$J:$L,'(3) Deporte Social y C'!$P:$P,'(3) Deporte Social y C'!$R:$S,'(3) Deporte Social y C'!$U:$W</definedName>
    <definedName name="Z_31578BE1_199E_4DDD_BD28_180CDA7042A3_.wvu.Cols" localSheetId="3" hidden="1">'(4) Recreacion y Aprove T'!#REF!,'(4) Recreacion y Aprove T'!$E:$E,'(4) Recreacion y Aprove T'!$J:$L,'(4) Recreacion y Aprove T'!$P:$P,'(4) Recreacion y Aprove T'!$R:$S,'(4) Recreacion y Aprove T'!$U:$W</definedName>
    <definedName name="Z_31578BE1_199E_4DDD_BD28_180CDA7042A3_.wvu.Cols" localSheetId="4" hidden="1">'(5) Habitos y Estilo VS'!#REF!,'(5) Habitos y Estilo VS'!$E:$E,'(5) Habitos y Estilo VS'!$J:$L,'(5) Habitos y Estilo VS'!$P:$P,'(5) Habitos y Estilo VS'!$R:$S,'(5) Habitos y Estilo VS'!$U:$W</definedName>
    <definedName name="Z_31578BE1_199E_4DDD_BD28_180CDA7042A3_.wvu.Cols" localSheetId="6" hidden="1">Resumen!$Q:$AE,Resumen!$AH:$AX</definedName>
    <definedName name="Z_31578BE1_199E_4DDD_BD28_180CDA7042A3_.wvu.PrintArea" localSheetId="1" hidden="1">'(2) Juegos Intercolegiados'!$A$1:$U$17</definedName>
    <definedName name="Z_31578BE1_199E_4DDD_BD28_180CDA7042A3_.wvu.PrintArea" localSheetId="2" hidden="1">'(3) Deporte Social y C'!$A$1:$U$10</definedName>
    <definedName name="Z_31578BE1_199E_4DDD_BD28_180CDA7042A3_.wvu.PrintArea" localSheetId="3" hidden="1">'(4) Recreacion y Aprove T'!$A$1:$U$9</definedName>
    <definedName name="Z_31578BE1_199E_4DDD_BD28_180CDA7042A3_.wvu.PrintArea" localSheetId="4" hidden="1">'(5) Habitos y Estilo VS'!$A$1:$U$10</definedName>
    <definedName name="Z_31578BE1_199E_4DDD_BD28_180CDA7042A3_.wvu.PrintArea" localSheetId="5" hidden="1">'Evaluación de Controles'!$B$1:$Y$12</definedName>
    <definedName name="Z_31578BE1_199E_4DDD_BD28_180CDA7042A3_.wvu.PrintArea" localSheetId="7" hidden="1">Evolución!$K$1:$Q$10</definedName>
    <definedName name="Z_31578BE1_199E_4DDD_BD28_180CDA7042A3_.wvu.PrintArea" localSheetId="9" hidden="1">Impactos!$A$1:$G$12</definedName>
    <definedName name="Z_31578BE1_199E_4DDD_BD28_180CDA7042A3_.wvu.PrintArea" localSheetId="6" hidden="1">Resumen!$A$2:$O$29</definedName>
    <definedName name="Z_31578BE1_199E_4DDD_BD28_180CDA7042A3_.wvu.PrintTitles" localSheetId="1" hidden="1">'(2) Juegos Intercolegiados'!$7:$8</definedName>
    <definedName name="Z_31578BE1_199E_4DDD_BD28_180CDA7042A3_.wvu.PrintTitles" localSheetId="2" hidden="1">'(3) Deporte Social y C'!$7:$8</definedName>
    <definedName name="Z_31578BE1_199E_4DDD_BD28_180CDA7042A3_.wvu.PrintTitles" localSheetId="4" hidden="1">'(5) Habitos y Estilo VS'!$7:$8</definedName>
    <definedName name="Z_31578BE1_199E_4DDD_BD28_180CDA7042A3_.wvu.PrintTitles" localSheetId="5" hidden="1">'Evaluación de Controles'!$1:$3</definedName>
    <definedName name="Z_42BB51DB_DC3E_4DA5_9499_5574EB19780E_.wvu.Cols" localSheetId="0" hidden="1">'(1) Deporte Asociado'!#REF!,'(1) Deporte Asociado'!$E:$E,'(1) Deporte Asociado'!$J:$L,'(1) Deporte Asociado'!$P:$P,'(1) Deporte Asociado'!$R:$S,'(1) Deporte Asociado'!$U:$W</definedName>
    <definedName name="Z_42BB51DB_DC3E_4DA5_9499_5574EB19780E_.wvu.Cols" localSheetId="1" hidden="1">'(2) Juegos Intercolegiados'!#REF!,'(2) Juegos Intercolegiados'!$E:$E,'(2) Juegos Intercolegiados'!$J:$L,'(2) Juegos Intercolegiados'!$P:$P,'(2) Juegos Intercolegiados'!$R:$S,'(2) Juegos Intercolegiados'!$U:$W</definedName>
    <definedName name="Z_42BB51DB_DC3E_4DA5_9499_5574EB19780E_.wvu.Cols" localSheetId="2" hidden="1">'(3) Deporte Social y C'!#REF!,'(3) Deporte Social y C'!$E:$E,'(3) Deporte Social y C'!$J:$L,'(3) Deporte Social y C'!$P:$P,'(3) Deporte Social y C'!$R:$S,'(3) Deporte Social y C'!$U:$W</definedName>
    <definedName name="Z_42BB51DB_DC3E_4DA5_9499_5574EB19780E_.wvu.Cols" localSheetId="3" hidden="1">'(4) Recreacion y Aprove T'!#REF!,'(4) Recreacion y Aprove T'!$E:$E,'(4) Recreacion y Aprove T'!$J:$L,'(4) Recreacion y Aprove T'!$P:$P,'(4) Recreacion y Aprove T'!$R:$S,'(4) Recreacion y Aprove T'!$U:$W</definedName>
    <definedName name="Z_42BB51DB_DC3E_4DA5_9499_5574EB19780E_.wvu.Cols" localSheetId="4" hidden="1">'(5) Habitos y Estilo VS'!#REF!,'(5) Habitos y Estilo VS'!$E:$E,'(5) Habitos y Estilo VS'!$J:$L,'(5) Habitos y Estilo VS'!$P:$P,'(5) Habitos y Estilo VS'!$R:$S,'(5) Habitos y Estilo VS'!$U:$W</definedName>
    <definedName name="Z_42BB51DB_DC3E_4DA5_9499_5574EB19780E_.wvu.Cols" localSheetId="6" hidden="1">Resumen!$Q:$AE,Resumen!$AH:$AX</definedName>
    <definedName name="Z_42BB51DB_DC3E_4DA5_9499_5574EB19780E_.wvu.PrintArea" localSheetId="1" hidden="1">'(2) Juegos Intercolegiados'!$A$1:$U$17</definedName>
    <definedName name="Z_42BB51DB_DC3E_4DA5_9499_5574EB19780E_.wvu.PrintArea" localSheetId="2" hidden="1">'(3) Deporte Social y C'!$A$1:$U$10</definedName>
    <definedName name="Z_42BB51DB_DC3E_4DA5_9499_5574EB19780E_.wvu.PrintArea" localSheetId="3" hidden="1">'(4) Recreacion y Aprove T'!$A$1:$U$9</definedName>
    <definedName name="Z_42BB51DB_DC3E_4DA5_9499_5574EB19780E_.wvu.PrintArea" localSheetId="4" hidden="1">'(5) Habitos y Estilo VS'!$A$1:$U$10</definedName>
    <definedName name="Z_42BB51DB_DC3E_4DA5_9499_5574EB19780E_.wvu.PrintArea" localSheetId="5" hidden="1">'Evaluación de Controles'!$B$1:$Y$12</definedName>
    <definedName name="Z_42BB51DB_DC3E_4DA5_9499_5574EB19780E_.wvu.PrintArea" localSheetId="7" hidden="1">Evolución!$K$1:$Q$10</definedName>
    <definedName name="Z_42BB51DB_DC3E_4DA5_9499_5574EB19780E_.wvu.PrintArea" localSheetId="9" hidden="1">Impactos!$A$1:$G$12</definedName>
    <definedName name="Z_42BB51DB_DC3E_4DA5_9499_5574EB19780E_.wvu.PrintArea" localSheetId="6" hidden="1">Resumen!$A$2:$O$29</definedName>
    <definedName name="Z_42BB51DB_DC3E_4DA5_9499_5574EB19780E_.wvu.PrintTitles" localSheetId="1" hidden="1">'(2) Juegos Intercolegiados'!$7:$8</definedName>
    <definedName name="Z_42BB51DB_DC3E_4DA5_9499_5574EB19780E_.wvu.PrintTitles" localSheetId="2" hidden="1">'(3) Deporte Social y C'!$7:$8</definedName>
    <definedName name="Z_42BB51DB_DC3E_4DA5_9499_5574EB19780E_.wvu.PrintTitles" localSheetId="4" hidden="1">'(5) Habitos y Estilo VS'!$7:$8</definedName>
    <definedName name="Z_42BB51DB_DC3E_4DA5_9499_5574EB19780E_.wvu.PrintTitles" localSheetId="5" hidden="1">'Evaluación de Controles'!$1:$3</definedName>
    <definedName name="Z_4890415D_ABA4_4363_9A7D_9DAD39F08A9F_.wvu.Cols" localSheetId="0" hidden="1">'(1) Deporte Asociado'!#REF!,'(1) Deporte Asociado'!$E:$E,'(1) Deporte Asociado'!$J:$L,'(1) Deporte Asociado'!$P:$P,'(1) Deporte Asociado'!$R:$S,'(1) Deporte Asociado'!$U:$W</definedName>
    <definedName name="Z_4890415D_ABA4_4363_9A7D_9DAD39F08A9F_.wvu.Cols" localSheetId="6" hidden="1">Resumen!$Q:$AE,Resumen!$AH:$AX</definedName>
    <definedName name="Z_4890415D_ABA4_4363_9A7D_9DAD39F08A9F_.wvu.PrintArea" localSheetId="1" hidden="1">'(2) Juegos Intercolegiados'!$A$1:$U$10</definedName>
    <definedName name="Z_4890415D_ABA4_4363_9A7D_9DAD39F08A9F_.wvu.PrintArea" localSheetId="2" hidden="1">'(3) Deporte Social y C'!$A$1:$U$10</definedName>
    <definedName name="Z_4890415D_ABA4_4363_9A7D_9DAD39F08A9F_.wvu.PrintArea" localSheetId="3" hidden="1">'(4) Recreacion y Aprove T'!$A$1:$U$9</definedName>
    <definedName name="Z_4890415D_ABA4_4363_9A7D_9DAD39F08A9F_.wvu.PrintArea" localSheetId="4" hidden="1">'(5) Habitos y Estilo VS'!$A$1:$U$10</definedName>
    <definedName name="Z_4890415D_ABA4_4363_9A7D_9DAD39F08A9F_.wvu.PrintArea" localSheetId="5" hidden="1">'Evaluación de Controles'!$B$1:$Y$12</definedName>
    <definedName name="Z_4890415D_ABA4_4363_9A7D_9DAD39F08A9F_.wvu.PrintArea" localSheetId="7" hidden="1">Evolución!$K$1:$Q$10</definedName>
    <definedName name="Z_4890415D_ABA4_4363_9A7D_9DAD39F08A9F_.wvu.PrintArea" localSheetId="9" hidden="1">Impactos!$A$1:$G$12</definedName>
    <definedName name="Z_4890415D_ABA4_4363_9A7D_9DAD39F08A9F_.wvu.PrintArea" localSheetId="6" hidden="1">Resumen!$A$2:$O$29</definedName>
    <definedName name="Z_4890415D_ABA4_4363_9A7D_9DAD39F08A9F_.wvu.PrintTitles" localSheetId="1" hidden="1">'(2) Juegos Intercolegiados'!$7:$8</definedName>
    <definedName name="Z_4890415D_ABA4_4363_9A7D_9DAD39F08A9F_.wvu.PrintTitles" localSheetId="2" hidden="1">'(3) Deporte Social y C'!$7:$8</definedName>
    <definedName name="Z_4890415D_ABA4_4363_9A7D_9DAD39F08A9F_.wvu.PrintTitles" localSheetId="4" hidden="1">'(5) Habitos y Estilo VS'!$7:$8</definedName>
    <definedName name="Z_4890415D_ABA4_4363_9A7D_9DAD39F08A9F_.wvu.PrintTitles" localSheetId="5" hidden="1">'Evaluación de Controles'!$1:$3</definedName>
    <definedName name="Z_915A0EBC_A358_405B_93F7_90752DA34B9F_.wvu.Cols" localSheetId="0" hidden="1">'(1) Deporte Asociado'!#REF!,'(1) Deporte Asociado'!$E:$E,'(1) Deporte Asociado'!$J:$L,'(1) Deporte Asociado'!$P:$P,'(1) Deporte Asociado'!$R:$S,'(1) Deporte Asociado'!$U:$W</definedName>
    <definedName name="Z_915A0EBC_A358_405B_93F7_90752DA34B9F_.wvu.Cols" localSheetId="1" hidden="1">'(2) Juegos Intercolegiados'!#REF!,'(2) Juegos Intercolegiados'!$E:$E,'(2) Juegos Intercolegiados'!$J:$L,'(2) Juegos Intercolegiados'!$P:$P,'(2) Juegos Intercolegiados'!$R:$S,'(2) Juegos Intercolegiados'!$U:$W</definedName>
    <definedName name="Z_915A0EBC_A358_405B_93F7_90752DA34B9F_.wvu.Cols" localSheetId="2" hidden="1">'(3) Deporte Social y C'!#REF!,'(3) Deporte Social y C'!$E:$E,'(3) Deporte Social y C'!$J:$L,'(3) Deporte Social y C'!$P:$P,'(3) Deporte Social y C'!$R:$S,'(3) Deporte Social y C'!$U:$W</definedName>
    <definedName name="Z_915A0EBC_A358_405B_93F7_90752DA34B9F_.wvu.Cols" localSheetId="3" hidden="1">'(4) Recreacion y Aprove T'!#REF!,'(4) Recreacion y Aprove T'!$E:$E,'(4) Recreacion y Aprove T'!$J:$L,'(4) Recreacion y Aprove T'!$P:$P,'(4) Recreacion y Aprove T'!$R:$S,'(4) Recreacion y Aprove T'!$U:$W</definedName>
    <definedName name="Z_915A0EBC_A358_405B_93F7_90752DA34B9F_.wvu.Cols" localSheetId="4" hidden="1">'(5) Habitos y Estilo VS'!#REF!,'(5) Habitos y Estilo VS'!$E:$E,'(5) Habitos y Estilo VS'!$J:$L,'(5) Habitos y Estilo VS'!$P:$P,'(5) Habitos y Estilo VS'!$R:$S,'(5) Habitos y Estilo VS'!$U:$W</definedName>
    <definedName name="Z_915A0EBC_A358_405B_93F7_90752DA34B9F_.wvu.Cols" localSheetId="6" hidden="1">Resumen!$Q:$AE,Resumen!$AH:$AX</definedName>
    <definedName name="Z_915A0EBC_A358_405B_93F7_90752DA34B9F_.wvu.PrintArea" localSheetId="1" hidden="1">'(2) Juegos Intercolegiados'!$A$1:$U$17</definedName>
    <definedName name="Z_915A0EBC_A358_405B_93F7_90752DA34B9F_.wvu.PrintArea" localSheetId="2" hidden="1">'(3) Deporte Social y C'!$A$1:$U$10</definedName>
    <definedName name="Z_915A0EBC_A358_405B_93F7_90752DA34B9F_.wvu.PrintArea" localSheetId="3" hidden="1">'(4) Recreacion y Aprove T'!$A$1:$U$9</definedName>
    <definedName name="Z_915A0EBC_A358_405B_93F7_90752DA34B9F_.wvu.PrintArea" localSheetId="4" hidden="1">'(5) Habitos y Estilo VS'!$A$1:$U$10</definedName>
    <definedName name="Z_915A0EBC_A358_405B_93F7_90752DA34B9F_.wvu.PrintArea" localSheetId="5" hidden="1">'Evaluación de Controles'!$B$1:$Y$12</definedName>
    <definedName name="Z_915A0EBC_A358_405B_93F7_90752DA34B9F_.wvu.PrintArea" localSheetId="7" hidden="1">Evolución!$K$1:$Q$10</definedName>
    <definedName name="Z_915A0EBC_A358_405B_93F7_90752DA34B9F_.wvu.PrintArea" localSheetId="9" hidden="1">Impactos!$A$1:$G$12</definedName>
    <definedName name="Z_915A0EBC_A358_405B_93F7_90752DA34B9F_.wvu.PrintArea" localSheetId="6" hidden="1">Resumen!$A$2:$O$29</definedName>
    <definedName name="Z_915A0EBC_A358_405B_93F7_90752DA34B9F_.wvu.PrintTitles" localSheetId="1" hidden="1">'(2) Juegos Intercolegiados'!$7:$8</definedName>
    <definedName name="Z_915A0EBC_A358_405B_93F7_90752DA34B9F_.wvu.PrintTitles" localSheetId="2" hidden="1">'(3) Deporte Social y C'!$7:$8</definedName>
    <definedName name="Z_915A0EBC_A358_405B_93F7_90752DA34B9F_.wvu.PrintTitles" localSheetId="4" hidden="1">'(5) Habitos y Estilo VS'!$7:$8</definedName>
    <definedName name="Z_915A0EBC_A358_405B_93F7_90752DA34B9F_.wvu.PrintTitles" localSheetId="5" hidden="1">'Evaluación de Controles'!$1:$3</definedName>
    <definedName name="Z_97D65C1E_976A_4956_97FC_0E8188ABCFAA_.wvu.Cols" localSheetId="0" hidden="1">'(1) Deporte Asociado'!#REF!,'(1) Deporte Asociado'!$E:$E,'(1) Deporte Asociado'!$J:$L,'(1) Deporte Asociado'!$P:$P,'(1) Deporte Asociado'!$R:$S,'(1) Deporte Asociado'!$U:$W</definedName>
    <definedName name="Z_97D65C1E_976A_4956_97FC_0E8188ABCFAA_.wvu.Cols" localSheetId="1" hidden="1">'(2) Juegos Intercolegiados'!#REF!,'(2) Juegos Intercolegiados'!$E:$E,'(2) Juegos Intercolegiados'!$J:$L,'(2) Juegos Intercolegiados'!$P:$P,'(2) Juegos Intercolegiados'!$R:$S,'(2) Juegos Intercolegiados'!$U:$W</definedName>
    <definedName name="Z_97D65C1E_976A_4956_97FC_0E8188ABCFAA_.wvu.Cols" localSheetId="2" hidden="1">'(3) Deporte Social y C'!#REF!,'(3) Deporte Social y C'!$E:$E,'(3) Deporte Social y C'!$J:$L,'(3) Deporte Social y C'!$P:$P,'(3) Deporte Social y C'!$R:$S,'(3) Deporte Social y C'!$U:$W</definedName>
    <definedName name="Z_97D65C1E_976A_4956_97FC_0E8188ABCFAA_.wvu.Cols" localSheetId="3" hidden="1">'(4) Recreacion y Aprove T'!#REF!,'(4) Recreacion y Aprove T'!$E:$E,'(4) Recreacion y Aprove T'!$J:$L,'(4) Recreacion y Aprove T'!$P:$P,'(4) Recreacion y Aprove T'!$R:$S,'(4) Recreacion y Aprove T'!$U:$W</definedName>
    <definedName name="Z_97D65C1E_976A_4956_97FC_0E8188ABCFAA_.wvu.Cols" localSheetId="4" hidden="1">'(5) Habitos y Estilo VS'!#REF!,'(5) Habitos y Estilo VS'!$E:$E,'(5) Habitos y Estilo VS'!$J:$L,'(5) Habitos y Estilo VS'!$P:$P,'(5) Habitos y Estilo VS'!$R:$S,'(5) Habitos y Estilo VS'!$U:$W</definedName>
    <definedName name="Z_97D65C1E_976A_4956_97FC_0E8188ABCFAA_.wvu.Cols" localSheetId="6" hidden="1">Resumen!$Q:$AE,Resumen!$AH:$AX</definedName>
    <definedName name="Z_97D65C1E_976A_4956_97FC_0E8188ABCFAA_.wvu.PrintArea" localSheetId="1" hidden="1">'(2) Juegos Intercolegiados'!$A$1:$U$17</definedName>
    <definedName name="Z_97D65C1E_976A_4956_97FC_0E8188ABCFAA_.wvu.PrintArea" localSheetId="2" hidden="1">'(3) Deporte Social y C'!$A$1:$U$10</definedName>
    <definedName name="Z_97D65C1E_976A_4956_97FC_0E8188ABCFAA_.wvu.PrintArea" localSheetId="3" hidden="1">'(4) Recreacion y Aprove T'!$A$1:$U$9</definedName>
    <definedName name="Z_97D65C1E_976A_4956_97FC_0E8188ABCFAA_.wvu.PrintArea" localSheetId="4" hidden="1">'(5) Habitos y Estilo VS'!$A$1:$U$10</definedName>
    <definedName name="Z_97D65C1E_976A_4956_97FC_0E8188ABCFAA_.wvu.PrintArea" localSheetId="5" hidden="1">'Evaluación de Controles'!$B$1:$Y$12</definedName>
    <definedName name="Z_97D65C1E_976A_4956_97FC_0E8188ABCFAA_.wvu.PrintArea" localSheetId="7" hidden="1">Evolución!$K$1:$Q$10</definedName>
    <definedName name="Z_97D65C1E_976A_4956_97FC_0E8188ABCFAA_.wvu.PrintArea" localSheetId="9" hidden="1">Impactos!$A$1:$G$12</definedName>
    <definedName name="Z_97D65C1E_976A_4956_97FC_0E8188ABCFAA_.wvu.PrintArea" localSheetId="6" hidden="1">Resumen!$A$2:$O$29</definedName>
    <definedName name="Z_97D65C1E_976A_4956_97FC_0E8188ABCFAA_.wvu.PrintTitles" localSheetId="1" hidden="1">'(2) Juegos Intercolegiados'!$7:$8</definedName>
    <definedName name="Z_97D65C1E_976A_4956_97FC_0E8188ABCFAA_.wvu.PrintTitles" localSheetId="2" hidden="1">'(3) Deporte Social y C'!$7:$8</definedName>
    <definedName name="Z_97D65C1E_976A_4956_97FC_0E8188ABCFAA_.wvu.PrintTitles" localSheetId="4" hidden="1">'(5) Habitos y Estilo VS'!$7:$8</definedName>
    <definedName name="Z_97D65C1E_976A_4956_97FC_0E8188ABCFAA_.wvu.PrintTitles" localSheetId="5" hidden="1">'Evaluación de Controles'!$1:$3</definedName>
    <definedName name="Z_ADD38025_F4B2_44E2_9D06_07A9BF0F3A51_.wvu.Cols" localSheetId="0" hidden="1">'(1) Deporte Asociado'!#REF!,'(1) Deporte Asociado'!$E:$E,'(1) Deporte Asociado'!$J:$L,'(1) Deporte Asociado'!$P:$P,'(1) Deporte Asociado'!$R:$S,'(1) Deporte Asociado'!$U:$W</definedName>
    <definedName name="Z_ADD38025_F4B2_44E2_9D06_07A9BF0F3A51_.wvu.Cols" localSheetId="1" hidden="1">'(2) Juegos Intercolegiados'!#REF!,'(2) Juegos Intercolegiados'!$E:$E,'(2) Juegos Intercolegiados'!$J:$L,'(2) Juegos Intercolegiados'!$P:$P,'(2) Juegos Intercolegiados'!$R:$S,'(2) Juegos Intercolegiados'!$U:$W</definedName>
    <definedName name="Z_ADD38025_F4B2_44E2_9D06_07A9BF0F3A51_.wvu.Cols" localSheetId="2" hidden="1">'(3) Deporte Social y C'!#REF!,'(3) Deporte Social y C'!$E:$E,'(3) Deporte Social y C'!$J:$L,'(3) Deporte Social y C'!$P:$P,'(3) Deporte Social y C'!$R:$S,'(3) Deporte Social y C'!$U:$W</definedName>
    <definedName name="Z_ADD38025_F4B2_44E2_9D06_07A9BF0F3A51_.wvu.Cols" localSheetId="3" hidden="1">'(4) Recreacion y Aprove T'!#REF!,'(4) Recreacion y Aprove T'!$E:$E,'(4) Recreacion y Aprove T'!$J:$L,'(4) Recreacion y Aprove T'!$P:$P,'(4) Recreacion y Aprove T'!$R:$S,'(4) Recreacion y Aprove T'!$U:$W</definedName>
    <definedName name="Z_ADD38025_F4B2_44E2_9D06_07A9BF0F3A51_.wvu.Cols" localSheetId="4" hidden="1">'(5) Habitos y Estilo VS'!#REF!,'(5) Habitos y Estilo VS'!$E:$E,'(5) Habitos y Estilo VS'!$J:$L,'(5) Habitos y Estilo VS'!$P:$P,'(5) Habitos y Estilo VS'!$R:$S,'(5) Habitos y Estilo VS'!$U:$W</definedName>
    <definedName name="Z_ADD38025_F4B2_44E2_9D06_07A9BF0F3A51_.wvu.Cols" localSheetId="6" hidden="1">Resumen!$Q:$AE,Resumen!$AH:$AX</definedName>
    <definedName name="Z_ADD38025_F4B2_44E2_9D06_07A9BF0F3A51_.wvu.PrintArea" localSheetId="1" hidden="1">'(2) Juegos Intercolegiados'!$A$1:$U$17</definedName>
    <definedName name="Z_ADD38025_F4B2_44E2_9D06_07A9BF0F3A51_.wvu.PrintArea" localSheetId="2" hidden="1">'(3) Deporte Social y C'!$A$1:$U$10</definedName>
    <definedName name="Z_ADD38025_F4B2_44E2_9D06_07A9BF0F3A51_.wvu.PrintArea" localSheetId="3" hidden="1">'(4) Recreacion y Aprove T'!$A$1:$U$9</definedName>
    <definedName name="Z_ADD38025_F4B2_44E2_9D06_07A9BF0F3A51_.wvu.PrintArea" localSheetId="4" hidden="1">'(5) Habitos y Estilo VS'!$A$1:$U$10</definedName>
    <definedName name="Z_ADD38025_F4B2_44E2_9D06_07A9BF0F3A51_.wvu.PrintArea" localSheetId="5" hidden="1">'Evaluación de Controles'!$B$1:$Y$12</definedName>
    <definedName name="Z_ADD38025_F4B2_44E2_9D06_07A9BF0F3A51_.wvu.PrintArea" localSheetId="7" hidden="1">Evolución!$K$1:$Q$10</definedName>
    <definedName name="Z_ADD38025_F4B2_44E2_9D06_07A9BF0F3A51_.wvu.PrintArea" localSheetId="9" hidden="1">Impactos!$A$1:$G$12</definedName>
    <definedName name="Z_ADD38025_F4B2_44E2_9D06_07A9BF0F3A51_.wvu.PrintArea" localSheetId="6" hidden="1">Resumen!$A$2:$O$29</definedName>
    <definedName name="Z_ADD38025_F4B2_44E2_9D06_07A9BF0F3A51_.wvu.PrintTitles" localSheetId="1" hidden="1">'(2) Juegos Intercolegiados'!$7:$8</definedName>
    <definedName name="Z_ADD38025_F4B2_44E2_9D06_07A9BF0F3A51_.wvu.PrintTitles" localSheetId="2" hidden="1">'(3) Deporte Social y C'!$7:$8</definedName>
    <definedName name="Z_ADD38025_F4B2_44E2_9D06_07A9BF0F3A51_.wvu.PrintTitles" localSheetId="4" hidden="1">'(5) Habitos y Estilo VS'!$7:$8</definedName>
    <definedName name="Z_ADD38025_F4B2_44E2_9D06_07A9BF0F3A51_.wvu.PrintTitles" localSheetId="5" hidden="1">'Evaluación de Controles'!$1:$3</definedName>
    <definedName name="Z_AF3BF2A1_5C19_43AE_A08B_3E418E8AE543_.wvu.Cols" localSheetId="0" hidden="1">'(1) Deporte Asociado'!#REF!,'(1) Deporte Asociado'!$E:$E,'(1) Deporte Asociado'!$J:$L,'(1) Deporte Asociado'!$P:$P,'(1) Deporte Asociado'!$R:$S,'(1) Deporte Asociado'!$U:$W</definedName>
    <definedName name="Z_AF3BF2A1_5C19_43AE_A08B_3E418E8AE543_.wvu.Cols" localSheetId="1" hidden="1">'(2) Juegos Intercolegiados'!#REF!,'(2) Juegos Intercolegiados'!$E:$E,'(2) Juegos Intercolegiados'!$J:$L,'(2) Juegos Intercolegiados'!$P:$P,'(2) Juegos Intercolegiados'!$R:$S,'(2) Juegos Intercolegiados'!$U:$W</definedName>
    <definedName name="Z_AF3BF2A1_5C19_43AE_A08B_3E418E8AE543_.wvu.Cols" localSheetId="2" hidden="1">'(3) Deporte Social y C'!#REF!,'(3) Deporte Social y C'!$E:$E,'(3) Deporte Social y C'!$J:$L,'(3) Deporte Social y C'!$P:$P,'(3) Deporte Social y C'!$R:$S,'(3) Deporte Social y C'!$U:$W</definedName>
    <definedName name="Z_AF3BF2A1_5C19_43AE_A08B_3E418E8AE543_.wvu.Cols" localSheetId="3" hidden="1">'(4) Recreacion y Aprove T'!#REF!,'(4) Recreacion y Aprove T'!$E:$E,'(4) Recreacion y Aprove T'!$J:$L,'(4) Recreacion y Aprove T'!$P:$P,'(4) Recreacion y Aprove T'!$R:$S,'(4) Recreacion y Aprove T'!$U:$W</definedName>
    <definedName name="Z_AF3BF2A1_5C19_43AE_A08B_3E418E8AE543_.wvu.Cols" localSheetId="4" hidden="1">'(5) Habitos y Estilo VS'!#REF!,'(5) Habitos y Estilo VS'!$E:$E,'(5) Habitos y Estilo VS'!$J:$L,'(5) Habitos y Estilo VS'!$P:$P,'(5) Habitos y Estilo VS'!$R:$S,'(5) Habitos y Estilo VS'!$U:$W</definedName>
    <definedName name="Z_AF3BF2A1_5C19_43AE_A08B_3E418E8AE543_.wvu.Cols" localSheetId="6" hidden="1">Resumen!$Q:$AE,Resumen!$AH:$AX</definedName>
    <definedName name="Z_AF3BF2A1_5C19_43AE_A08B_3E418E8AE543_.wvu.PrintArea" localSheetId="1" hidden="1">'(2) Juegos Intercolegiados'!$A$1:$U$17</definedName>
    <definedName name="Z_AF3BF2A1_5C19_43AE_A08B_3E418E8AE543_.wvu.PrintArea" localSheetId="2" hidden="1">'(3) Deporte Social y C'!$A$1:$U$10</definedName>
    <definedName name="Z_AF3BF2A1_5C19_43AE_A08B_3E418E8AE543_.wvu.PrintArea" localSheetId="3" hidden="1">'(4) Recreacion y Aprove T'!$A$1:$U$9</definedName>
    <definedName name="Z_AF3BF2A1_5C19_43AE_A08B_3E418E8AE543_.wvu.PrintArea" localSheetId="4" hidden="1">'(5) Habitos y Estilo VS'!$A$1:$U$10</definedName>
    <definedName name="Z_AF3BF2A1_5C19_43AE_A08B_3E418E8AE543_.wvu.PrintArea" localSheetId="5" hidden="1">'Evaluación de Controles'!$B$1:$Y$12</definedName>
    <definedName name="Z_AF3BF2A1_5C19_43AE_A08B_3E418E8AE543_.wvu.PrintArea" localSheetId="7" hidden="1">Evolución!$K$1:$Q$10</definedName>
    <definedName name="Z_AF3BF2A1_5C19_43AE_A08B_3E418E8AE543_.wvu.PrintArea" localSheetId="9" hidden="1">Impactos!$A$1:$G$12</definedName>
    <definedName name="Z_AF3BF2A1_5C19_43AE_A08B_3E418E8AE543_.wvu.PrintArea" localSheetId="6" hidden="1">Resumen!$A$2:$O$29</definedName>
    <definedName name="Z_AF3BF2A1_5C19_43AE_A08B_3E418E8AE543_.wvu.PrintTitles" localSheetId="1" hidden="1">'(2) Juegos Intercolegiados'!$7:$8</definedName>
    <definedName name="Z_AF3BF2A1_5C19_43AE_A08B_3E418E8AE543_.wvu.PrintTitles" localSheetId="2" hidden="1">'(3) Deporte Social y C'!$7:$8</definedName>
    <definedName name="Z_AF3BF2A1_5C19_43AE_A08B_3E418E8AE543_.wvu.PrintTitles" localSheetId="4" hidden="1">'(5) Habitos y Estilo VS'!$7:$8</definedName>
    <definedName name="Z_AF3BF2A1_5C19_43AE_A08B_3E418E8AE543_.wvu.PrintTitles" localSheetId="5" hidden="1">'Evaluación de Controles'!$1:$3</definedName>
    <definedName name="Z_B74BB35E_E214_422E_BB39_6D168553F4C5_.wvu.Cols" localSheetId="0" hidden="1">'(1) Deporte Asociado'!#REF!,'(1) Deporte Asociado'!$E:$E,'(1) Deporte Asociado'!$J:$L,'(1) Deporte Asociado'!$P:$P,'(1) Deporte Asociado'!$R:$S,'(1) Deporte Asociado'!$U:$W</definedName>
    <definedName name="Z_B74BB35E_E214_422E_BB39_6D168553F4C5_.wvu.Cols" localSheetId="1" hidden="1">'(2) Juegos Intercolegiados'!#REF!,'(2) Juegos Intercolegiados'!$E:$E,'(2) Juegos Intercolegiados'!$J:$L,'(2) Juegos Intercolegiados'!$P:$P,'(2) Juegos Intercolegiados'!$R:$S,'(2) Juegos Intercolegiados'!$U:$W</definedName>
    <definedName name="Z_B74BB35E_E214_422E_BB39_6D168553F4C5_.wvu.Cols" localSheetId="2" hidden="1">'(3) Deporte Social y C'!#REF!,'(3) Deporte Social y C'!$E:$E,'(3) Deporte Social y C'!$J:$L,'(3) Deporte Social y C'!$P:$P,'(3) Deporte Social y C'!$R:$S,'(3) Deporte Social y C'!$U:$W</definedName>
    <definedName name="Z_B74BB35E_E214_422E_BB39_6D168553F4C5_.wvu.Cols" localSheetId="3" hidden="1">'(4) Recreacion y Aprove T'!#REF!,'(4) Recreacion y Aprove T'!$E:$E,'(4) Recreacion y Aprove T'!$J:$L,'(4) Recreacion y Aprove T'!$P:$P,'(4) Recreacion y Aprove T'!$R:$S,'(4) Recreacion y Aprove T'!$U:$W</definedName>
    <definedName name="Z_B74BB35E_E214_422E_BB39_6D168553F4C5_.wvu.Cols" localSheetId="6" hidden="1">Resumen!$Q:$AE,Resumen!$AH:$AX</definedName>
    <definedName name="Z_B74BB35E_E214_422E_BB39_6D168553F4C5_.wvu.PrintArea" localSheetId="1" hidden="1">'(2) Juegos Intercolegiados'!$A$1:$U$17</definedName>
    <definedName name="Z_B74BB35E_E214_422E_BB39_6D168553F4C5_.wvu.PrintArea" localSheetId="2" hidden="1">'(3) Deporte Social y C'!$A$1:$U$10</definedName>
    <definedName name="Z_B74BB35E_E214_422E_BB39_6D168553F4C5_.wvu.PrintArea" localSheetId="3" hidden="1">'(4) Recreacion y Aprove T'!$A$1:$U$9</definedName>
    <definedName name="Z_B74BB35E_E214_422E_BB39_6D168553F4C5_.wvu.PrintArea" localSheetId="4" hidden="1">'(5) Habitos y Estilo VS'!$A$1:$U$10</definedName>
    <definedName name="Z_B74BB35E_E214_422E_BB39_6D168553F4C5_.wvu.PrintArea" localSheetId="5" hidden="1">'Evaluación de Controles'!$B$1:$Y$12</definedName>
    <definedName name="Z_B74BB35E_E214_422E_BB39_6D168553F4C5_.wvu.PrintArea" localSheetId="7" hidden="1">Evolución!$K$1:$Q$10</definedName>
    <definedName name="Z_B74BB35E_E214_422E_BB39_6D168553F4C5_.wvu.PrintArea" localSheetId="9" hidden="1">Impactos!$A$1:$G$12</definedName>
    <definedName name="Z_B74BB35E_E214_422E_BB39_6D168553F4C5_.wvu.PrintArea" localSheetId="6" hidden="1">Resumen!$A$2:$O$29</definedName>
    <definedName name="Z_B74BB35E_E214_422E_BB39_6D168553F4C5_.wvu.PrintTitles" localSheetId="1" hidden="1">'(2) Juegos Intercolegiados'!$7:$8</definedName>
    <definedName name="Z_B74BB35E_E214_422E_BB39_6D168553F4C5_.wvu.PrintTitles" localSheetId="2" hidden="1">'(3) Deporte Social y C'!$7:$8</definedName>
    <definedName name="Z_B74BB35E_E214_422E_BB39_6D168553F4C5_.wvu.PrintTitles" localSheetId="4" hidden="1">'(5) Habitos y Estilo VS'!$7:$8</definedName>
    <definedName name="Z_B74BB35E_E214_422E_BB39_6D168553F4C5_.wvu.PrintTitles" localSheetId="5" hidden="1">'Evaluación de Controles'!$1:$3</definedName>
    <definedName name="Z_B83C9EB8_C964_4489_98C8_19C81BFAE010_.wvu.Cols" localSheetId="0" hidden="1">'(1) Deporte Asociado'!#REF!,'(1) Deporte Asociado'!$E:$E,'(1) Deporte Asociado'!$J:$L,'(1) Deporte Asociado'!$P:$P,'(1) Deporte Asociado'!$R:$S,'(1) Deporte Asociado'!$U:$W</definedName>
    <definedName name="Z_B83C9EB8_C964_4489_98C8_19C81BFAE010_.wvu.Cols" localSheetId="1" hidden="1">'(2) Juegos Intercolegiados'!#REF!,'(2) Juegos Intercolegiados'!$E:$E,'(2) Juegos Intercolegiados'!$J:$L,'(2) Juegos Intercolegiados'!$P:$P,'(2) Juegos Intercolegiados'!$R:$S,'(2) Juegos Intercolegiados'!$U:$W</definedName>
    <definedName name="Z_B83C9EB8_C964_4489_98C8_19C81BFAE010_.wvu.Cols" localSheetId="2" hidden="1">'(3) Deporte Social y C'!#REF!,'(3) Deporte Social y C'!$E:$E,'(3) Deporte Social y C'!$J:$L,'(3) Deporte Social y C'!$P:$P,'(3) Deporte Social y C'!$R:$S,'(3) Deporte Social y C'!$U:$W</definedName>
    <definedName name="Z_B83C9EB8_C964_4489_98C8_19C81BFAE010_.wvu.Cols" localSheetId="3" hidden="1">'(4) Recreacion y Aprove T'!#REF!,'(4) Recreacion y Aprove T'!$E:$E,'(4) Recreacion y Aprove T'!$J:$L,'(4) Recreacion y Aprove T'!$P:$P,'(4) Recreacion y Aprove T'!$R:$S,'(4) Recreacion y Aprove T'!$U:$W</definedName>
    <definedName name="Z_B83C9EB8_C964_4489_98C8_19C81BFAE010_.wvu.Cols" localSheetId="4" hidden="1">'(5) Habitos y Estilo VS'!#REF!,'(5) Habitos y Estilo VS'!$E:$E,'(5) Habitos y Estilo VS'!$J:$L,'(5) Habitos y Estilo VS'!$P:$P,'(5) Habitos y Estilo VS'!$R:$S,'(5) Habitos y Estilo VS'!$U:$W</definedName>
    <definedName name="Z_B83C9EB8_C964_4489_98C8_19C81BFAE010_.wvu.Cols" localSheetId="6" hidden="1">Resumen!$Q:$AE,Resumen!$AH:$AX</definedName>
    <definedName name="Z_B83C9EB8_C964_4489_98C8_19C81BFAE010_.wvu.PrintArea" localSheetId="1" hidden="1">'(2) Juegos Intercolegiados'!$A$1:$U$17</definedName>
    <definedName name="Z_B83C9EB8_C964_4489_98C8_19C81BFAE010_.wvu.PrintArea" localSheetId="2" hidden="1">'(3) Deporte Social y C'!$A$1:$U$10</definedName>
    <definedName name="Z_B83C9EB8_C964_4489_98C8_19C81BFAE010_.wvu.PrintArea" localSheetId="3" hidden="1">'(4) Recreacion y Aprove T'!$A$1:$U$9</definedName>
    <definedName name="Z_B83C9EB8_C964_4489_98C8_19C81BFAE010_.wvu.PrintArea" localSheetId="4" hidden="1">'(5) Habitos y Estilo VS'!$A$1:$U$10</definedName>
    <definedName name="Z_B83C9EB8_C964_4489_98C8_19C81BFAE010_.wvu.PrintArea" localSheetId="5" hidden="1">'Evaluación de Controles'!$B$1:$Y$12</definedName>
    <definedName name="Z_B83C9EB8_C964_4489_98C8_19C81BFAE010_.wvu.PrintArea" localSheetId="7" hidden="1">Evolución!$K$1:$Q$10</definedName>
    <definedName name="Z_B83C9EB8_C964_4489_98C8_19C81BFAE010_.wvu.PrintArea" localSheetId="9" hidden="1">Impactos!$A$1:$G$12</definedName>
    <definedName name="Z_B83C9EB8_C964_4489_98C8_19C81BFAE010_.wvu.PrintArea" localSheetId="6" hidden="1">Resumen!$A$2:$O$29</definedName>
    <definedName name="Z_B83C9EB8_C964_4489_98C8_19C81BFAE010_.wvu.PrintTitles" localSheetId="1" hidden="1">'(2) Juegos Intercolegiados'!$7:$8</definedName>
    <definedName name="Z_B83C9EB8_C964_4489_98C8_19C81BFAE010_.wvu.PrintTitles" localSheetId="2" hidden="1">'(3) Deporte Social y C'!$7:$8</definedName>
    <definedName name="Z_B83C9EB8_C964_4489_98C8_19C81BFAE010_.wvu.PrintTitles" localSheetId="4" hidden="1">'(5) Habitos y Estilo VS'!$7:$8</definedName>
    <definedName name="Z_B83C9EB8_C964_4489_98C8_19C81BFAE010_.wvu.PrintTitles" localSheetId="5" hidden="1">'Evaluación de Controles'!$1:$3</definedName>
    <definedName name="Z_C8C25E0F_313C_40E1_BC27_B55128053FAD_.wvu.Cols" localSheetId="0" hidden="1">'(1) Deporte Asociado'!#REF!,'(1) Deporte Asociado'!$E:$E,'(1) Deporte Asociado'!$J:$L,'(1) Deporte Asociado'!$P:$P,'(1) Deporte Asociado'!$R:$S,'(1) Deporte Asociado'!$U:$W</definedName>
    <definedName name="Z_C8C25E0F_313C_40E1_BC27_B55128053FAD_.wvu.Cols" localSheetId="1" hidden="1">'(2) Juegos Intercolegiados'!#REF!,'(2) Juegos Intercolegiados'!$E:$E,'(2) Juegos Intercolegiados'!$J:$L,'(2) Juegos Intercolegiados'!$P:$P,'(2) Juegos Intercolegiados'!$R:$S,'(2) Juegos Intercolegiados'!$U:$W</definedName>
    <definedName name="Z_C8C25E0F_313C_40E1_BC27_B55128053FAD_.wvu.Cols" localSheetId="2" hidden="1">'(3) Deporte Social y C'!#REF!,'(3) Deporte Social y C'!$E:$E,'(3) Deporte Social y C'!$J:$L,'(3) Deporte Social y C'!$P:$P,'(3) Deporte Social y C'!$R:$S,'(3) Deporte Social y C'!$U:$W</definedName>
    <definedName name="Z_C8C25E0F_313C_40E1_BC27_B55128053FAD_.wvu.Cols" localSheetId="3" hidden="1">'(4) Recreacion y Aprove T'!#REF!,'(4) Recreacion y Aprove T'!$E:$E,'(4) Recreacion y Aprove T'!$J:$L,'(4) Recreacion y Aprove T'!$P:$P,'(4) Recreacion y Aprove T'!$R:$S,'(4) Recreacion y Aprove T'!$U:$W</definedName>
    <definedName name="Z_C8C25E0F_313C_40E1_BC27_B55128053FAD_.wvu.Cols" localSheetId="4" hidden="1">'(5) Habitos y Estilo VS'!#REF!,'(5) Habitos y Estilo VS'!$E:$E,'(5) Habitos y Estilo VS'!$J:$L,'(5) Habitos y Estilo VS'!$P:$P,'(5) Habitos y Estilo VS'!$R:$S,'(5) Habitos y Estilo VS'!$U:$W</definedName>
    <definedName name="Z_C8C25E0F_313C_40E1_BC27_B55128053FAD_.wvu.Cols" localSheetId="6" hidden="1">Resumen!$Q:$AE,Resumen!$AH:$AX</definedName>
    <definedName name="Z_C8C25E0F_313C_40E1_BC27_B55128053FAD_.wvu.PrintArea" localSheetId="1" hidden="1">'(2) Juegos Intercolegiados'!$A$1:$U$17</definedName>
    <definedName name="Z_C8C25E0F_313C_40E1_BC27_B55128053FAD_.wvu.PrintArea" localSheetId="2" hidden="1">'(3) Deporte Social y C'!$A$1:$U$10</definedName>
    <definedName name="Z_C8C25E0F_313C_40E1_BC27_B55128053FAD_.wvu.PrintArea" localSheetId="3" hidden="1">'(4) Recreacion y Aprove T'!$A$1:$U$9</definedName>
    <definedName name="Z_C8C25E0F_313C_40E1_BC27_B55128053FAD_.wvu.PrintArea" localSheetId="4" hidden="1">'(5) Habitos y Estilo VS'!$A$1:$U$10</definedName>
    <definedName name="Z_C8C25E0F_313C_40E1_BC27_B55128053FAD_.wvu.PrintArea" localSheetId="5" hidden="1">'Evaluación de Controles'!$B$1:$Y$12</definedName>
    <definedName name="Z_C8C25E0F_313C_40E1_BC27_B55128053FAD_.wvu.PrintArea" localSheetId="7" hidden="1">Evolución!$K$1:$Q$10</definedName>
    <definedName name="Z_C8C25E0F_313C_40E1_BC27_B55128053FAD_.wvu.PrintArea" localSheetId="9" hidden="1">Impactos!$A$1:$G$12</definedName>
    <definedName name="Z_C8C25E0F_313C_40E1_BC27_B55128053FAD_.wvu.PrintArea" localSheetId="6" hidden="1">Resumen!$A$2:$O$29</definedName>
    <definedName name="Z_C8C25E0F_313C_40E1_BC27_B55128053FAD_.wvu.PrintTitles" localSheetId="1" hidden="1">'(2) Juegos Intercolegiados'!$7:$8</definedName>
    <definedName name="Z_C8C25E0F_313C_40E1_BC27_B55128053FAD_.wvu.PrintTitles" localSheetId="2" hidden="1">'(3) Deporte Social y C'!$7:$8</definedName>
    <definedName name="Z_C8C25E0F_313C_40E1_BC27_B55128053FAD_.wvu.PrintTitles" localSheetId="4" hidden="1">'(5) Habitos y Estilo VS'!$7:$8</definedName>
    <definedName name="Z_C8C25E0F_313C_40E1_BC27_B55128053FAD_.wvu.PrintTitles" localSheetId="5" hidden="1">'Evaluación de Controles'!$1:$3</definedName>
    <definedName name="Z_C9A17BF0_2451_44C4_898F_CFB8403323EA_.wvu.Cols" localSheetId="0" hidden="1">'(1) Deporte Asociado'!#REF!,'(1) Deporte Asociado'!$E:$E,'(1) Deporte Asociado'!$J:$L,'(1) Deporte Asociado'!$P:$P,'(1) Deporte Asociado'!$R:$S,'(1) Deporte Asociado'!$U:$W</definedName>
    <definedName name="Z_C9A17BF0_2451_44C4_898F_CFB8403323EA_.wvu.Cols" localSheetId="1" hidden="1">'(2) Juegos Intercolegiados'!#REF!,'(2) Juegos Intercolegiados'!$E:$E,'(2) Juegos Intercolegiados'!$J:$L,'(2) Juegos Intercolegiados'!$P:$P,'(2) Juegos Intercolegiados'!$R:$S,'(2) Juegos Intercolegiados'!$U:$W</definedName>
    <definedName name="Z_C9A17BF0_2451_44C4_898F_CFB8403323EA_.wvu.Cols" localSheetId="2" hidden="1">'(3) Deporte Social y C'!#REF!,'(3) Deporte Social y C'!$E:$E,'(3) Deporte Social y C'!$J:$L,'(3) Deporte Social y C'!$P:$P,'(3) Deporte Social y C'!$R:$S,'(3) Deporte Social y C'!$U:$W</definedName>
    <definedName name="Z_C9A17BF0_2451_44C4_898F_CFB8403323EA_.wvu.Cols" localSheetId="3" hidden="1">'(4) Recreacion y Aprove T'!#REF!,'(4) Recreacion y Aprove T'!$E:$E,'(4) Recreacion y Aprove T'!$J:$L,'(4) Recreacion y Aprove T'!$P:$P,'(4) Recreacion y Aprove T'!$R:$S,'(4) Recreacion y Aprove T'!$U:$W</definedName>
    <definedName name="Z_C9A17BF0_2451_44C4_898F_CFB8403323EA_.wvu.Cols" localSheetId="4" hidden="1">'(5) Habitos y Estilo VS'!#REF!,'(5) Habitos y Estilo VS'!$E:$E,'(5) Habitos y Estilo VS'!$J:$L,'(5) Habitos y Estilo VS'!$P:$P,'(5) Habitos y Estilo VS'!$R:$S,'(5) Habitos y Estilo VS'!$U:$W</definedName>
    <definedName name="Z_C9A17BF0_2451_44C4_898F_CFB8403323EA_.wvu.Cols" localSheetId="6" hidden="1">Resumen!$Q:$AE,Resumen!$AH:$AX</definedName>
    <definedName name="Z_C9A17BF0_2451_44C4_898F_CFB8403323EA_.wvu.PrintArea" localSheetId="1" hidden="1">'(2) Juegos Intercolegiados'!$A$1:$U$17</definedName>
    <definedName name="Z_C9A17BF0_2451_44C4_898F_CFB8403323EA_.wvu.PrintArea" localSheetId="2" hidden="1">'(3) Deporte Social y C'!$A$1:$U$10</definedName>
    <definedName name="Z_C9A17BF0_2451_44C4_898F_CFB8403323EA_.wvu.PrintArea" localSheetId="3" hidden="1">'(4) Recreacion y Aprove T'!$A$1:$U$9</definedName>
    <definedName name="Z_C9A17BF0_2451_44C4_898F_CFB8403323EA_.wvu.PrintArea" localSheetId="4" hidden="1">'(5) Habitos y Estilo VS'!$A$1:$U$10</definedName>
    <definedName name="Z_C9A17BF0_2451_44C4_898F_CFB8403323EA_.wvu.PrintArea" localSheetId="5" hidden="1">'Evaluación de Controles'!$B$1:$Y$12</definedName>
    <definedName name="Z_C9A17BF0_2451_44C4_898F_CFB8403323EA_.wvu.PrintArea" localSheetId="7" hidden="1">Evolución!$K$1:$Q$10</definedName>
    <definedName name="Z_C9A17BF0_2451_44C4_898F_CFB8403323EA_.wvu.PrintArea" localSheetId="9" hidden="1">Impactos!$A$1:$G$12</definedName>
    <definedName name="Z_C9A17BF0_2451_44C4_898F_CFB8403323EA_.wvu.PrintArea" localSheetId="6" hidden="1">Resumen!$A$2:$O$29</definedName>
    <definedName name="Z_C9A17BF0_2451_44C4_898F_CFB8403323EA_.wvu.PrintTitles" localSheetId="1" hidden="1">'(2) Juegos Intercolegiados'!$7:$8</definedName>
    <definedName name="Z_C9A17BF0_2451_44C4_898F_CFB8403323EA_.wvu.PrintTitles" localSheetId="2" hidden="1">'(3) Deporte Social y C'!$7:$8</definedName>
    <definedName name="Z_C9A17BF0_2451_44C4_898F_CFB8403323EA_.wvu.PrintTitles" localSheetId="4" hidden="1">'(5) Habitos y Estilo VS'!$7:$8</definedName>
    <definedName name="Z_C9A17BF0_2451_44C4_898F_CFB8403323EA_.wvu.PrintTitles" localSheetId="5" hidden="1">'Evaluación de Controles'!$1:$3</definedName>
    <definedName name="Z_C9A812A3_B23E_4057_8694_158B0DEE8D06_.wvu.Cols" localSheetId="0" hidden="1">'(1) Deporte Asociado'!#REF!,'(1) Deporte Asociado'!$E:$E,'(1) Deporte Asociado'!$J:$L,'(1) Deporte Asociado'!$P:$P,'(1) Deporte Asociado'!$R:$S,'(1) Deporte Asociado'!$U:$W</definedName>
    <definedName name="Z_C9A812A3_B23E_4057_8694_158B0DEE8D06_.wvu.Cols" localSheetId="1" hidden="1">'(2) Juegos Intercolegiados'!#REF!,'(2) Juegos Intercolegiados'!$E:$E,'(2) Juegos Intercolegiados'!$J:$L,'(2) Juegos Intercolegiados'!$P:$P,'(2) Juegos Intercolegiados'!$R:$S,'(2) Juegos Intercolegiados'!$U:$W</definedName>
    <definedName name="Z_C9A812A3_B23E_4057_8694_158B0DEE8D06_.wvu.Cols" localSheetId="2" hidden="1">'(3) Deporte Social y C'!#REF!,'(3) Deporte Social y C'!$E:$E,'(3) Deporte Social y C'!$J:$L,'(3) Deporte Social y C'!$P:$P,'(3) Deporte Social y C'!$R:$S,'(3) Deporte Social y C'!$U:$W</definedName>
    <definedName name="Z_C9A812A3_B23E_4057_8694_158B0DEE8D06_.wvu.Cols" localSheetId="6" hidden="1">Resumen!$Q:$AE,Resumen!$AH:$AX</definedName>
    <definedName name="Z_C9A812A3_B23E_4057_8694_158B0DEE8D06_.wvu.PrintArea" localSheetId="1" hidden="1">'(2) Juegos Intercolegiados'!$A$1:$U$17</definedName>
    <definedName name="Z_C9A812A3_B23E_4057_8694_158B0DEE8D06_.wvu.PrintArea" localSheetId="2" hidden="1">'(3) Deporte Social y C'!$A$1:$U$10</definedName>
    <definedName name="Z_C9A812A3_B23E_4057_8694_158B0DEE8D06_.wvu.PrintArea" localSheetId="3" hidden="1">'(4) Recreacion y Aprove T'!$A$1:$U$9</definedName>
    <definedName name="Z_C9A812A3_B23E_4057_8694_158B0DEE8D06_.wvu.PrintArea" localSheetId="4" hidden="1">'(5) Habitos y Estilo VS'!$A$1:$U$10</definedName>
    <definedName name="Z_C9A812A3_B23E_4057_8694_158B0DEE8D06_.wvu.PrintArea" localSheetId="5" hidden="1">'Evaluación de Controles'!$B$1:$Y$12</definedName>
    <definedName name="Z_C9A812A3_B23E_4057_8694_158B0DEE8D06_.wvu.PrintArea" localSheetId="7" hidden="1">Evolución!$K$1:$Q$10</definedName>
    <definedName name="Z_C9A812A3_B23E_4057_8694_158B0DEE8D06_.wvu.PrintArea" localSheetId="9" hidden="1">Impactos!$A$1:$G$12</definedName>
    <definedName name="Z_C9A812A3_B23E_4057_8694_158B0DEE8D06_.wvu.PrintArea" localSheetId="6" hidden="1">Resumen!$A$2:$O$29</definedName>
    <definedName name="Z_C9A812A3_B23E_4057_8694_158B0DEE8D06_.wvu.PrintTitles" localSheetId="1" hidden="1">'(2) Juegos Intercolegiados'!$7:$8</definedName>
    <definedName name="Z_C9A812A3_B23E_4057_8694_158B0DEE8D06_.wvu.PrintTitles" localSheetId="2" hidden="1">'(3) Deporte Social y C'!$7:$8</definedName>
    <definedName name="Z_C9A812A3_B23E_4057_8694_158B0DEE8D06_.wvu.PrintTitles" localSheetId="4" hidden="1">'(5) Habitos y Estilo VS'!$7:$8</definedName>
    <definedName name="Z_C9A812A3_B23E_4057_8694_158B0DEE8D06_.wvu.PrintTitles" localSheetId="5" hidden="1">'Evaluación de Controles'!$1:$3</definedName>
    <definedName name="Z_CC42E740_ADA2_4B3E_AB77_9BBCCE9EC444_.wvu.Cols" localSheetId="0" hidden="1">'(1) Deporte Asociado'!#REF!,'(1) Deporte Asociado'!$E:$E,'(1) Deporte Asociado'!$J:$L,'(1) Deporte Asociado'!$P:$P,'(1) Deporte Asociado'!$R:$S,'(1) Deporte Asociado'!$U:$W</definedName>
    <definedName name="Z_CC42E740_ADA2_4B3E_AB77_9BBCCE9EC444_.wvu.Cols" localSheetId="1" hidden="1">'(2) Juegos Intercolegiados'!#REF!,'(2) Juegos Intercolegiados'!$E:$E,'(2) Juegos Intercolegiados'!$J:$L,'(2) Juegos Intercolegiados'!$P:$P,'(2) Juegos Intercolegiados'!$R:$S,'(2) Juegos Intercolegiados'!$U:$W</definedName>
    <definedName name="Z_CC42E740_ADA2_4B3E_AB77_9BBCCE9EC444_.wvu.Cols" localSheetId="2" hidden="1">'(3) Deporte Social y C'!#REF!,'(3) Deporte Social y C'!$E:$E,'(3) Deporte Social y C'!$J:$L,'(3) Deporte Social y C'!$P:$P,'(3) Deporte Social y C'!$R:$S,'(3) Deporte Social y C'!$U:$W</definedName>
    <definedName name="Z_CC42E740_ADA2_4B3E_AB77_9BBCCE9EC444_.wvu.Cols" localSheetId="3" hidden="1">'(4) Recreacion y Aprove T'!#REF!,'(4) Recreacion y Aprove T'!$E:$E,'(4) Recreacion y Aprove T'!$J:$L,'(4) Recreacion y Aprove T'!$P:$P,'(4) Recreacion y Aprove T'!$R:$S,'(4) Recreacion y Aprove T'!$U:$W</definedName>
    <definedName name="Z_CC42E740_ADA2_4B3E_AB77_9BBCCE9EC444_.wvu.Cols" localSheetId="4" hidden="1">'(5) Habitos y Estilo VS'!#REF!,'(5) Habitos y Estilo VS'!$E:$E,'(5) Habitos y Estilo VS'!$J:$L,'(5) Habitos y Estilo VS'!$P:$P,'(5) Habitos y Estilo VS'!$R:$S,'(5) Habitos y Estilo VS'!$U:$W</definedName>
    <definedName name="Z_CC42E740_ADA2_4B3E_AB77_9BBCCE9EC444_.wvu.Cols" localSheetId="6" hidden="1">Resumen!$Q:$AE,Resumen!$AH:$AX</definedName>
    <definedName name="Z_CC42E740_ADA2_4B3E_AB77_9BBCCE9EC444_.wvu.PrintArea" localSheetId="1" hidden="1">'(2) Juegos Intercolegiados'!$A$1:$U$17</definedName>
    <definedName name="Z_CC42E740_ADA2_4B3E_AB77_9BBCCE9EC444_.wvu.PrintArea" localSheetId="2" hidden="1">'(3) Deporte Social y C'!$A$1:$U$10</definedName>
    <definedName name="Z_CC42E740_ADA2_4B3E_AB77_9BBCCE9EC444_.wvu.PrintArea" localSheetId="3" hidden="1">'(4) Recreacion y Aprove T'!$A$1:$U$9</definedName>
    <definedName name="Z_CC42E740_ADA2_4B3E_AB77_9BBCCE9EC444_.wvu.PrintArea" localSheetId="4" hidden="1">'(5) Habitos y Estilo VS'!$A$1:$U$10</definedName>
    <definedName name="Z_CC42E740_ADA2_4B3E_AB77_9BBCCE9EC444_.wvu.PrintArea" localSheetId="5" hidden="1">'Evaluación de Controles'!$B$1:$Y$12</definedName>
    <definedName name="Z_CC42E740_ADA2_4B3E_AB77_9BBCCE9EC444_.wvu.PrintArea" localSheetId="7" hidden="1">Evolución!$K$1:$Q$10</definedName>
    <definedName name="Z_CC42E740_ADA2_4B3E_AB77_9BBCCE9EC444_.wvu.PrintArea" localSheetId="9" hidden="1">Impactos!$A$1:$G$12</definedName>
    <definedName name="Z_CC42E740_ADA2_4B3E_AB77_9BBCCE9EC444_.wvu.PrintArea" localSheetId="6" hidden="1">Resumen!$A$2:$O$29</definedName>
    <definedName name="Z_CC42E740_ADA2_4B3E_AB77_9BBCCE9EC444_.wvu.PrintTitles" localSheetId="1" hidden="1">'(2) Juegos Intercolegiados'!$7:$8</definedName>
    <definedName name="Z_CC42E740_ADA2_4B3E_AB77_9BBCCE9EC444_.wvu.PrintTitles" localSheetId="2" hidden="1">'(3) Deporte Social y C'!$7:$8</definedName>
    <definedName name="Z_CC42E740_ADA2_4B3E_AB77_9BBCCE9EC444_.wvu.PrintTitles" localSheetId="4" hidden="1">'(5) Habitos y Estilo VS'!$7:$8</definedName>
    <definedName name="Z_CC42E740_ADA2_4B3E_AB77_9BBCCE9EC444_.wvu.PrintTitles" localSheetId="5" hidden="1">'Evaluación de Controles'!$1:$3</definedName>
    <definedName name="Z_D504B807_AE7E_4042_848D_21D8E9CBBAC1_.wvu.Cols" localSheetId="0" hidden="1">'(1) Deporte Asociado'!#REF!,'(1) Deporte Asociado'!$E:$E,'(1) Deporte Asociado'!$J:$L,'(1) Deporte Asociado'!$P:$P,'(1) Deporte Asociado'!$R:$S,'(1) Deporte Asociado'!$U:$W</definedName>
    <definedName name="Z_D504B807_AE7E_4042_848D_21D8E9CBBAC1_.wvu.Cols" localSheetId="1" hidden="1">'(2) Juegos Intercolegiados'!#REF!,'(2) Juegos Intercolegiados'!$E:$E,'(2) Juegos Intercolegiados'!$J:$L,'(2) Juegos Intercolegiados'!$P:$P,'(2) Juegos Intercolegiados'!$R:$S,'(2) Juegos Intercolegiados'!$U:$W</definedName>
    <definedName name="Z_D504B807_AE7E_4042_848D_21D8E9CBBAC1_.wvu.Cols" localSheetId="6" hidden="1">Resumen!$Q:$AE,Resumen!$AH:$AX</definedName>
    <definedName name="Z_D504B807_AE7E_4042_848D_21D8E9CBBAC1_.wvu.PrintArea" localSheetId="1" hidden="1">'(2) Juegos Intercolegiados'!$A$1:$U$10</definedName>
    <definedName name="Z_D504B807_AE7E_4042_848D_21D8E9CBBAC1_.wvu.PrintArea" localSheetId="2" hidden="1">'(3) Deporte Social y C'!$A$1:$U$10</definedName>
    <definedName name="Z_D504B807_AE7E_4042_848D_21D8E9CBBAC1_.wvu.PrintArea" localSheetId="3" hidden="1">'(4) Recreacion y Aprove T'!$A$1:$U$9</definedName>
    <definedName name="Z_D504B807_AE7E_4042_848D_21D8E9CBBAC1_.wvu.PrintArea" localSheetId="4" hidden="1">'(5) Habitos y Estilo VS'!$A$1:$U$10</definedName>
    <definedName name="Z_D504B807_AE7E_4042_848D_21D8E9CBBAC1_.wvu.PrintArea" localSheetId="5" hidden="1">'Evaluación de Controles'!$B$1:$Y$12</definedName>
    <definedName name="Z_D504B807_AE7E_4042_848D_21D8E9CBBAC1_.wvu.PrintArea" localSheetId="7" hidden="1">Evolución!$K$1:$Q$10</definedName>
    <definedName name="Z_D504B807_AE7E_4042_848D_21D8E9CBBAC1_.wvu.PrintArea" localSheetId="9" hidden="1">Impactos!$A$1:$G$12</definedName>
    <definedName name="Z_D504B807_AE7E_4042_848D_21D8E9CBBAC1_.wvu.PrintArea" localSheetId="6" hidden="1">Resumen!$A$2:$O$29</definedName>
    <definedName name="Z_D504B807_AE7E_4042_848D_21D8E9CBBAC1_.wvu.PrintTitles" localSheetId="1" hidden="1">'(2) Juegos Intercolegiados'!$7:$8</definedName>
    <definedName name="Z_D504B807_AE7E_4042_848D_21D8E9CBBAC1_.wvu.PrintTitles" localSheetId="2" hidden="1">'(3) Deporte Social y C'!$7:$8</definedName>
    <definedName name="Z_D504B807_AE7E_4042_848D_21D8E9CBBAC1_.wvu.PrintTitles" localSheetId="4" hidden="1">'(5) Habitos y Estilo VS'!$7:$8</definedName>
    <definedName name="Z_D504B807_AE7E_4042_848D_21D8E9CBBAC1_.wvu.PrintTitles" localSheetId="5" hidden="1">'Evaluación de Controles'!$1:$3</definedName>
    <definedName name="Z_D674221F_3F50_45D7_B99E_107AE99970DE_.wvu.Cols" localSheetId="0" hidden="1">'(1) Deporte Asociado'!#REF!,'(1) Deporte Asociado'!$E:$E,'(1) Deporte Asociado'!$J:$L,'(1) Deporte Asociado'!$P:$P,'(1) Deporte Asociado'!$R:$S,'(1) Deporte Asociado'!$U:$W</definedName>
    <definedName name="Z_D674221F_3F50_45D7_B99E_107AE99970DE_.wvu.Cols" localSheetId="1" hidden="1">'(2) Juegos Intercolegiados'!#REF!,'(2) Juegos Intercolegiados'!$E:$E,'(2) Juegos Intercolegiados'!$J:$L,'(2) Juegos Intercolegiados'!$P:$P,'(2) Juegos Intercolegiados'!$R:$S,'(2) Juegos Intercolegiados'!$U:$W</definedName>
    <definedName name="Z_D674221F_3F50_45D7_B99E_107AE99970DE_.wvu.Cols" localSheetId="2" hidden="1">'(3) Deporte Social y C'!#REF!,'(3) Deporte Social y C'!$E:$E,'(3) Deporte Social y C'!$J:$L,'(3) Deporte Social y C'!$P:$P,'(3) Deporte Social y C'!$R:$S,'(3) Deporte Social y C'!$U:$W</definedName>
    <definedName name="Z_D674221F_3F50_45D7_B99E_107AE99970DE_.wvu.Cols" localSheetId="3" hidden="1">'(4) Recreacion y Aprove T'!#REF!,'(4) Recreacion y Aprove T'!$E:$E,'(4) Recreacion y Aprove T'!$J:$L,'(4) Recreacion y Aprove T'!$P:$P,'(4) Recreacion y Aprove T'!$R:$S,'(4) Recreacion y Aprove T'!$U:$W</definedName>
    <definedName name="Z_D674221F_3F50_45D7_B99E_107AE99970DE_.wvu.Cols" localSheetId="4" hidden="1">'(5) Habitos y Estilo VS'!#REF!,'(5) Habitos y Estilo VS'!$E:$E,'(5) Habitos y Estilo VS'!$J:$L,'(5) Habitos y Estilo VS'!$P:$P,'(5) Habitos y Estilo VS'!$R:$S,'(5) Habitos y Estilo VS'!$U:$W</definedName>
    <definedName name="Z_D674221F_3F50_45D7_B99E_107AE99970DE_.wvu.Cols" localSheetId="6" hidden="1">Resumen!$Q:$AE,Resumen!$AH:$AX</definedName>
    <definedName name="Z_D674221F_3F50_45D7_B99E_107AE99970DE_.wvu.PrintArea" localSheetId="1" hidden="1">'(2) Juegos Intercolegiados'!$A$1:$U$17</definedName>
    <definedName name="Z_D674221F_3F50_45D7_B99E_107AE99970DE_.wvu.PrintArea" localSheetId="2" hidden="1">'(3) Deporte Social y C'!$A$1:$U$10</definedName>
    <definedName name="Z_D674221F_3F50_45D7_B99E_107AE99970DE_.wvu.PrintArea" localSheetId="3" hidden="1">'(4) Recreacion y Aprove T'!$A$1:$U$9</definedName>
    <definedName name="Z_D674221F_3F50_45D7_B99E_107AE99970DE_.wvu.PrintArea" localSheetId="4" hidden="1">'(5) Habitos y Estilo VS'!$A$1:$U$10</definedName>
    <definedName name="Z_D674221F_3F50_45D7_B99E_107AE99970DE_.wvu.PrintArea" localSheetId="5" hidden="1">'Evaluación de Controles'!$B$1:$Y$12</definedName>
    <definedName name="Z_D674221F_3F50_45D7_B99E_107AE99970DE_.wvu.PrintArea" localSheetId="7" hidden="1">Evolución!$K$1:$Q$10</definedName>
    <definedName name="Z_D674221F_3F50_45D7_B99E_107AE99970DE_.wvu.PrintArea" localSheetId="9" hidden="1">Impactos!$A$1:$G$12</definedName>
    <definedName name="Z_D674221F_3F50_45D7_B99E_107AE99970DE_.wvu.PrintArea" localSheetId="6" hidden="1">Resumen!$A$2:$O$29</definedName>
    <definedName name="Z_D674221F_3F50_45D7_B99E_107AE99970DE_.wvu.PrintTitles" localSheetId="1" hidden="1">'(2) Juegos Intercolegiados'!$7:$8</definedName>
    <definedName name="Z_D674221F_3F50_45D7_B99E_107AE99970DE_.wvu.PrintTitles" localSheetId="2" hidden="1">'(3) Deporte Social y C'!$7:$8</definedName>
    <definedName name="Z_D674221F_3F50_45D7_B99E_107AE99970DE_.wvu.PrintTitles" localSheetId="4" hidden="1">'(5) Habitos y Estilo VS'!$7:$8</definedName>
    <definedName name="Z_D674221F_3F50_45D7_B99E_107AE99970DE_.wvu.PrintTitles" localSheetId="5" hidden="1">'Evaluación de Controles'!$1:$3</definedName>
    <definedName name="Z_D8BB7E15_0E8F_45FC_AD1A_6D8C295A087C_.wvu.Cols" localSheetId="0" hidden="1">'(1) Deporte Asociado'!#REF!,'(1) Deporte Asociado'!$E:$E,'(1) Deporte Asociado'!$J:$L,'(1) Deporte Asociado'!$P:$P,'(1) Deporte Asociado'!$R:$S,'(1) Deporte Asociado'!$U:$W</definedName>
    <definedName name="Z_D8BB7E15_0E8F_45FC_AD1A_6D8C295A087C_.wvu.Cols" localSheetId="1" hidden="1">'(2) Juegos Intercolegiados'!#REF!,'(2) Juegos Intercolegiados'!$E:$E,'(2) Juegos Intercolegiados'!$J:$L,'(2) Juegos Intercolegiados'!$P:$P,'(2) Juegos Intercolegiados'!$R:$S,'(2) Juegos Intercolegiados'!$U:$W</definedName>
    <definedName name="Z_D8BB7E15_0E8F_45FC_AD1A_6D8C295A087C_.wvu.Cols" localSheetId="2" hidden="1">'(3) Deporte Social y C'!#REF!,'(3) Deporte Social y C'!$E:$E,'(3) Deporte Social y C'!$J:$L,'(3) Deporte Social y C'!$P:$P,'(3) Deporte Social y C'!$R:$S,'(3) Deporte Social y C'!$U:$W</definedName>
    <definedName name="Z_D8BB7E15_0E8F_45FC_AD1A_6D8C295A087C_.wvu.Cols" localSheetId="3" hidden="1">'(4) Recreacion y Aprove T'!#REF!,'(4) Recreacion y Aprove T'!$E:$E,'(4) Recreacion y Aprove T'!$J:$L,'(4) Recreacion y Aprove T'!$P:$P,'(4) Recreacion y Aprove T'!$R:$S,'(4) Recreacion y Aprove T'!$U:$W</definedName>
    <definedName name="Z_D8BB7E15_0E8F_45FC_AD1A_6D8C295A087C_.wvu.Cols" localSheetId="4" hidden="1">'(5) Habitos y Estilo VS'!#REF!,'(5) Habitos y Estilo VS'!$E:$E,'(5) Habitos y Estilo VS'!$J:$L,'(5) Habitos y Estilo VS'!$P:$P,'(5) Habitos y Estilo VS'!$R:$S,'(5) Habitos y Estilo VS'!$U:$W</definedName>
    <definedName name="Z_D8BB7E15_0E8F_45FC_AD1A_6D8C295A087C_.wvu.Cols" localSheetId="6" hidden="1">Resumen!$Q:$AE,Resumen!$AH:$AX</definedName>
    <definedName name="Z_D8BB7E15_0E8F_45FC_AD1A_6D8C295A087C_.wvu.PrintArea" localSheetId="1" hidden="1">'(2) Juegos Intercolegiados'!$A$1:$U$17</definedName>
    <definedName name="Z_D8BB7E15_0E8F_45FC_AD1A_6D8C295A087C_.wvu.PrintArea" localSheetId="2" hidden="1">'(3) Deporte Social y C'!$A$1:$U$10</definedName>
    <definedName name="Z_D8BB7E15_0E8F_45FC_AD1A_6D8C295A087C_.wvu.PrintArea" localSheetId="3" hidden="1">'(4) Recreacion y Aprove T'!$A$1:$U$9</definedName>
    <definedName name="Z_D8BB7E15_0E8F_45FC_AD1A_6D8C295A087C_.wvu.PrintArea" localSheetId="4" hidden="1">'(5) Habitos y Estilo VS'!$A$1:$U$10</definedName>
    <definedName name="Z_D8BB7E15_0E8F_45FC_AD1A_6D8C295A087C_.wvu.PrintArea" localSheetId="5" hidden="1">'Evaluación de Controles'!$B$1:$Y$12</definedName>
    <definedName name="Z_D8BB7E15_0E8F_45FC_AD1A_6D8C295A087C_.wvu.PrintArea" localSheetId="7" hidden="1">Evolución!$K$1:$Q$10</definedName>
    <definedName name="Z_D8BB7E15_0E8F_45FC_AD1A_6D8C295A087C_.wvu.PrintArea" localSheetId="9" hidden="1">Impactos!$A$1:$G$12</definedName>
    <definedName name="Z_D8BB7E15_0E8F_45FC_AD1A_6D8C295A087C_.wvu.PrintArea" localSheetId="6" hidden="1">Resumen!$A$2:$O$29</definedName>
    <definedName name="Z_D8BB7E15_0E8F_45FC_AD1A_6D8C295A087C_.wvu.PrintTitles" localSheetId="1" hidden="1">'(2) Juegos Intercolegiados'!$7:$8</definedName>
    <definedName name="Z_D8BB7E15_0E8F_45FC_AD1A_6D8C295A087C_.wvu.PrintTitles" localSheetId="2" hidden="1">'(3) Deporte Social y C'!$7:$8</definedName>
    <definedName name="Z_D8BB7E15_0E8F_45FC_AD1A_6D8C295A087C_.wvu.PrintTitles" localSheetId="4" hidden="1">'(5) Habitos y Estilo VS'!$7:$8</definedName>
    <definedName name="Z_D8BB7E15_0E8F_45FC_AD1A_6D8C295A087C_.wvu.PrintTitles" localSheetId="5" hidden="1">'Evaluación de Controles'!$1:$3</definedName>
    <definedName name="Z_DC041AD4_35AB_4F1B_9F3D_F08C88A9A16C_.wvu.Cols" localSheetId="0" hidden="1">'(1) Deporte Asociado'!#REF!,'(1) Deporte Asociado'!$E:$E,'(1) Deporte Asociado'!$J:$L,'(1) Deporte Asociado'!$P:$P,'(1) Deporte Asociado'!$R:$S,'(1) Deporte Asociado'!$U:$W</definedName>
    <definedName name="Z_DC041AD4_35AB_4F1B_9F3D_F08C88A9A16C_.wvu.Cols" localSheetId="1" hidden="1">'(2) Juegos Intercolegiados'!#REF!,'(2) Juegos Intercolegiados'!$E:$E,'(2) Juegos Intercolegiados'!$J:$L,'(2) Juegos Intercolegiados'!$P:$P,'(2) Juegos Intercolegiados'!$R:$S,'(2) Juegos Intercolegiados'!$U:$W</definedName>
    <definedName name="Z_DC041AD4_35AB_4F1B_9F3D_F08C88A9A16C_.wvu.Cols" localSheetId="2" hidden="1">'(3) Deporte Social y C'!#REF!,'(3) Deporte Social y C'!$E:$E,'(3) Deporte Social y C'!$J:$L,'(3) Deporte Social y C'!$P:$P,'(3) Deporte Social y C'!$R:$S,'(3) Deporte Social y C'!$U:$W</definedName>
    <definedName name="Z_DC041AD4_35AB_4F1B_9F3D_F08C88A9A16C_.wvu.Cols" localSheetId="3" hidden="1">'(4) Recreacion y Aprove T'!#REF!,'(4) Recreacion y Aprove T'!$E:$E,'(4) Recreacion y Aprove T'!$J:$L,'(4) Recreacion y Aprove T'!$P:$P,'(4) Recreacion y Aprove T'!$R:$S,'(4) Recreacion y Aprove T'!$U:$W</definedName>
    <definedName name="Z_DC041AD4_35AB_4F1B_9F3D_F08C88A9A16C_.wvu.Cols" localSheetId="4" hidden="1">'(5) Habitos y Estilo VS'!#REF!,'(5) Habitos y Estilo VS'!$E:$E,'(5) Habitos y Estilo VS'!$J:$L,'(5) Habitos y Estilo VS'!$P:$P,'(5) Habitos y Estilo VS'!$R:$S,'(5) Habitos y Estilo VS'!$U:$W</definedName>
    <definedName name="Z_DC041AD4_35AB_4F1B_9F3D_F08C88A9A16C_.wvu.Cols" localSheetId="6" hidden="1">Resumen!$Q:$AE,Resumen!$AH:$AX</definedName>
    <definedName name="Z_DC041AD4_35AB_4F1B_9F3D_F08C88A9A16C_.wvu.PrintArea" localSheetId="1" hidden="1">'(2) Juegos Intercolegiados'!$A$1:$U$17</definedName>
    <definedName name="Z_DC041AD4_35AB_4F1B_9F3D_F08C88A9A16C_.wvu.PrintArea" localSheetId="2" hidden="1">'(3) Deporte Social y C'!$A$1:$U$10</definedName>
    <definedName name="Z_DC041AD4_35AB_4F1B_9F3D_F08C88A9A16C_.wvu.PrintArea" localSheetId="3" hidden="1">'(4) Recreacion y Aprove T'!$A$1:$U$9</definedName>
    <definedName name="Z_DC041AD4_35AB_4F1B_9F3D_F08C88A9A16C_.wvu.PrintArea" localSheetId="4" hidden="1">'(5) Habitos y Estilo VS'!$A$1:$U$10</definedName>
    <definedName name="Z_DC041AD4_35AB_4F1B_9F3D_F08C88A9A16C_.wvu.PrintArea" localSheetId="5" hidden="1">'Evaluación de Controles'!$B$1:$Y$12</definedName>
    <definedName name="Z_DC041AD4_35AB_4F1B_9F3D_F08C88A9A16C_.wvu.PrintArea" localSheetId="7" hidden="1">Evolución!$K$1:$Q$10</definedName>
    <definedName name="Z_DC041AD4_35AB_4F1B_9F3D_F08C88A9A16C_.wvu.PrintArea" localSheetId="9" hidden="1">Impactos!$A$1:$G$12</definedName>
    <definedName name="Z_DC041AD4_35AB_4F1B_9F3D_F08C88A9A16C_.wvu.PrintArea" localSheetId="6" hidden="1">Resumen!$A$2:$O$29</definedName>
    <definedName name="Z_DC041AD4_35AB_4F1B_9F3D_F08C88A9A16C_.wvu.PrintTitles" localSheetId="1" hidden="1">'(2) Juegos Intercolegiados'!$7:$8</definedName>
    <definedName name="Z_DC041AD4_35AB_4F1B_9F3D_F08C88A9A16C_.wvu.PrintTitles" localSheetId="2" hidden="1">'(3) Deporte Social y C'!$7:$8</definedName>
    <definedName name="Z_DC041AD4_35AB_4F1B_9F3D_F08C88A9A16C_.wvu.PrintTitles" localSheetId="4" hidden="1">'(5) Habitos y Estilo VS'!$7:$8</definedName>
    <definedName name="Z_DC041AD4_35AB_4F1B_9F3D_F08C88A9A16C_.wvu.PrintTitles" localSheetId="5" hidden="1">'Evaluación de Controles'!$1:$3</definedName>
    <definedName name="Z_E51A7B7A_B72C_4D0D_BEC9_3100296DDB1B_.wvu.Cols" localSheetId="0" hidden="1">'(1) Deporte Asociado'!#REF!,'(1) Deporte Asociado'!$E:$E,'(1) Deporte Asociado'!$J:$L,'(1) Deporte Asociado'!$P:$P,'(1) Deporte Asociado'!$R:$S,'(1) Deporte Asociado'!$U:$W</definedName>
    <definedName name="Z_E51A7B7A_B72C_4D0D_BEC9_3100296DDB1B_.wvu.Cols" localSheetId="1" hidden="1">'(2) Juegos Intercolegiados'!#REF!,'(2) Juegos Intercolegiados'!$E:$E,'(2) Juegos Intercolegiados'!$J:$L,'(2) Juegos Intercolegiados'!$P:$P,'(2) Juegos Intercolegiados'!$R:$S,'(2) Juegos Intercolegiados'!$U:$W</definedName>
    <definedName name="Z_E51A7B7A_B72C_4D0D_BEC9_3100296DDB1B_.wvu.Cols" localSheetId="2" hidden="1">'(3) Deporte Social y C'!#REF!,'(3) Deporte Social y C'!$E:$E,'(3) Deporte Social y C'!$J:$L,'(3) Deporte Social y C'!$P:$P,'(3) Deporte Social y C'!$R:$S,'(3) Deporte Social y C'!$U:$W</definedName>
    <definedName name="Z_E51A7B7A_B72C_4D0D_BEC9_3100296DDB1B_.wvu.Cols" localSheetId="3" hidden="1">'(4) Recreacion y Aprove T'!#REF!,'(4) Recreacion y Aprove T'!$E:$E,'(4) Recreacion y Aprove T'!$J:$L,'(4) Recreacion y Aprove T'!$P:$P,'(4) Recreacion y Aprove T'!$R:$S,'(4) Recreacion y Aprove T'!$U:$W</definedName>
    <definedName name="Z_E51A7B7A_B72C_4D0D_BEC9_3100296DDB1B_.wvu.Cols" localSheetId="4" hidden="1">'(5) Habitos y Estilo VS'!#REF!,'(5) Habitos y Estilo VS'!$E:$E,'(5) Habitos y Estilo VS'!$J:$L,'(5) Habitos y Estilo VS'!$P:$P,'(5) Habitos y Estilo VS'!$R:$S,'(5) Habitos y Estilo VS'!$U:$W</definedName>
    <definedName name="Z_E51A7B7A_B72C_4D0D_BEC9_3100296DDB1B_.wvu.Cols" localSheetId="6" hidden="1">Resumen!$Q:$AE,Resumen!$AH:$AX</definedName>
    <definedName name="Z_E51A7B7A_B72C_4D0D_BEC9_3100296DDB1B_.wvu.PrintArea" localSheetId="1" hidden="1">'(2) Juegos Intercolegiados'!$A$1:$U$17</definedName>
    <definedName name="Z_E51A7B7A_B72C_4D0D_BEC9_3100296DDB1B_.wvu.PrintArea" localSheetId="2" hidden="1">'(3) Deporte Social y C'!$A$1:$U$10</definedName>
    <definedName name="Z_E51A7B7A_B72C_4D0D_BEC9_3100296DDB1B_.wvu.PrintArea" localSheetId="3" hidden="1">'(4) Recreacion y Aprove T'!$A$1:$U$9</definedName>
    <definedName name="Z_E51A7B7A_B72C_4D0D_BEC9_3100296DDB1B_.wvu.PrintArea" localSheetId="4" hidden="1">'(5) Habitos y Estilo VS'!$A$1:$U$10</definedName>
    <definedName name="Z_E51A7B7A_B72C_4D0D_BEC9_3100296DDB1B_.wvu.PrintArea" localSheetId="5" hidden="1">'Evaluación de Controles'!$B$1:$Y$12</definedName>
    <definedName name="Z_E51A7B7A_B72C_4D0D_BEC9_3100296DDB1B_.wvu.PrintArea" localSheetId="7" hidden="1">Evolución!$K$1:$Q$10</definedName>
    <definedName name="Z_E51A7B7A_B72C_4D0D_BEC9_3100296DDB1B_.wvu.PrintArea" localSheetId="9" hidden="1">Impactos!$A$1:$G$12</definedName>
    <definedName name="Z_E51A7B7A_B72C_4D0D_BEC9_3100296DDB1B_.wvu.PrintArea" localSheetId="6" hidden="1">Resumen!$A$2:$O$29</definedName>
    <definedName name="Z_E51A7B7A_B72C_4D0D_BEC9_3100296DDB1B_.wvu.PrintTitles" localSheetId="1" hidden="1">'(2) Juegos Intercolegiados'!$7:$8</definedName>
    <definedName name="Z_E51A7B7A_B72C_4D0D_BEC9_3100296DDB1B_.wvu.PrintTitles" localSheetId="2" hidden="1">'(3) Deporte Social y C'!$7:$8</definedName>
    <definedName name="Z_E51A7B7A_B72C_4D0D_BEC9_3100296DDB1B_.wvu.PrintTitles" localSheetId="4" hidden="1">'(5) Habitos y Estilo VS'!$7:$8</definedName>
    <definedName name="Z_E51A7B7A_B72C_4D0D_BEC9_3100296DDB1B_.wvu.PrintTitles" localSheetId="5" hidden="1">'Evaluación de Controles'!$1:$3</definedName>
    <definedName name="Z_F7D68F61_F89A_4541_9A78_C25C58CA23E3_.wvu.Cols" localSheetId="0" hidden="1">'(1) Deporte Asociado'!#REF!,'(1) Deporte Asociado'!$E:$E,'(1) Deporte Asociado'!$J:$L,'(1) Deporte Asociado'!$P:$P,'(1) Deporte Asociado'!$R:$S,'(1) Deporte Asociado'!$U:$W</definedName>
    <definedName name="Z_F7D68F61_F89A_4541_9A78_C25C58CA23E3_.wvu.Cols" localSheetId="6" hidden="1">Resumen!$Q:$AE,Resumen!$AH:$AX</definedName>
    <definedName name="Z_F7D68F61_F89A_4541_9A78_C25C58CA23E3_.wvu.PrintArea" localSheetId="1" hidden="1">'(2) Juegos Intercolegiados'!$A$1:$U$10</definedName>
    <definedName name="Z_F7D68F61_F89A_4541_9A78_C25C58CA23E3_.wvu.PrintArea" localSheetId="2" hidden="1">'(3) Deporte Social y C'!$A$1:$U$10</definedName>
    <definedName name="Z_F7D68F61_F89A_4541_9A78_C25C58CA23E3_.wvu.PrintArea" localSheetId="3" hidden="1">'(4) Recreacion y Aprove T'!$A$1:$U$9</definedName>
    <definedName name="Z_F7D68F61_F89A_4541_9A78_C25C58CA23E3_.wvu.PrintArea" localSheetId="4" hidden="1">'(5) Habitos y Estilo VS'!$A$1:$U$10</definedName>
    <definedName name="Z_F7D68F61_F89A_4541_9A78_C25C58CA23E3_.wvu.PrintArea" localSheetId="5" hidden="1">'Evaluación de Controles'!$B$1:$Y$12</definedName>
    <definedName name="Z_F7D68F61_F89A_4541_9A78_C25C58CA23E3_.wvu.PrintArea" localSheetId="7" hidden="1">Evolución!$K$1:$Q$10</definedName>
    <definedName name="Z_F7D68F61_F89A_4541_9A78_C25C58CA23E3_.wvu.PrintArea" localSheetId="9" hidden="1">Impactos!$A$1:$G$12</definedName>
    <definedName name="Z_F7D68F61_F89A_4541_9A78_C25C58CA23E3_.wvu.PrintArea" localSheetId="6" hidden="1">Resumen!$A$2:$O$29</definedName>
    <definedName name="Z_F7D68F61_F89A_4541_9A78_C25C58CA23E3_.wvu.PrintTitles" localSheetId="1" hidden="1">'(2) Juegos Intercolegiados'!$7:$8</definedName>
    <definedName name="Z_F7D68F61_F89A_4541_9A78_C25C58CA23E3_.wvu.PrintTitles" localSheetId="2" hidden="1">'(3) Deporte Social y C'!$7:$8</definedName>
    <definedName name="Z_F7D68F61_F89A_4541_9A78_C25C58CA23E3_.wvu.PrintTitles" localSheetId="4" hidden="1">'(5) Habitos y Estilo VS'!$7:$8</definedName>
    <definedName name="Z_F7D68F61_F89A_4541_9A78_C25C58CA23E3_.wvu.PrintTitles" localSheetId="5" hidden="1">'Evaluación de Controles'!$1:$3</definedName>
  </definedNames>
  <calcPr calcId="191029"/>
  <customWorkbookViews>
    <customWorkbookView name="mapa_20" guid="{97D65C1E-976A-4956-97FC-0E8188ABCFAA}" maximized="1" xWindow="-8" yWindow="-8" windowWidth="1382" windowHeight="744" tabRatio="961" activeSheetId="31"/>
    <customWorkbookView name="mapa_19" guid="{ADD38025-F4B2-44E2-9D06-07A9BF0F3A51}" maximized="1" xWindow="-8" yWindow="-8" windowWidth="1382" windowHeight="744" tabRatio="961" activeSheetId="28"/>
    <customWorkbookView name="mapa_14" guid="{AF3BF2A1-5C19-43AE-A08B-3E418E8AE543}" maximized="1" xWindow="-8" yWindow="-8" windowWidth="1382" windowHeight="744" tabRatio="961" activeSheetId="13"/>
    <customWorkbookView name="mapa_13" guid="{CC42E740-ADA2-4B3E-AB77-9BBCCE9EC444}" maximized="1" xWindow="-8" yWindow="-8" windowWidth="1382" windowHeight="744" tabRatio="961" activeSheetId="5"/>
    <customWorkbookView name="mapa_12" guid="{DC041AD4-35AB-4F1B-9F3D-F08C88A9A16C}" maximized="1" xWindow="-8" yWindow="-8" windowWidth="1382" windowHeight="744" tabRatio="961" activeSheetId="12"/>
    <customWorkbookView name="mapa_11" guid="{C9A17BF0-2451-44C4-898F-CFB8403323EA}" maximized="1" xWindow="-8" yWindow="-8" windowWidth="1382" windowHeight="744" tabRatio="961" activeSheetId="2"/>
    <customWorkbookView name="mapa_10" guid="{E51A7B7A-B72C-4D0D-BEC9-3100296DDB1B}" maximized="1" xWindow="-8" yWindow="-8" windowWidth="1382" windowHeight="744" tabRatio="961" activeSheetId="16"/>
    <customWorkbookView name="mapa_09" guid="{D674221F-3F50-45D7-B99E-107AE99970DE}" maximized="1" xWindow="-8" yWindow="-8" windowWidth="1382" windowHeight="744" tabRatio="961" activeSheetId="1"/>
    <customWorkbookView name="mapa_08" guid="{C8C25E0F-313C-40E1-BC27-B55128053FAD}" maximized="1" xWindow="-8" yWindow="-8" windowWidth="1382" windowHeight="744" tabRatio="961" activeSheetId="3"/>
    <customWorkbookView name="mapa_07" guid="{31578BE1-199E-4DDD-BD28-180CDA7042A3}" maximized="1" xWindow="-8" yWindow="-8" windowWidth="1382" windowHeight="744" tabRatio="961" activeSheetId="20"/>
    <customWorkbookView name="mapa_06" guid="{915A0EBC-A358-405B-93F7-90752DA34B9F}" maximized="1" xWindow="-8" yWindow="-8" windowWidth="1382" windowHeight="744" tabRatio="961" activeSheetId="11"/>
    <customWorkbookView name="mapa_05" guid="{B74BB35E-E214-422E-BB39-6D168553F4C5}" maximized="1" xWindow="-8" yWindow="-8" windowWidth="1382" windowHeight="744" tabRatio="961" activeSheetId="15"/>
    <customWorkbookView name="mapa_04" guid="{C9A812A3-B23E-4057-8694-158B0DEE8D06}" maximized="1" xWindow="-8" yWindow="-8" windowWidth="1382" windowHeight="744" tabRatio="961" activeSheetId="9"/>
    <customWorkbookView name="mapa_03" guid="{D504B807-AE7E-4042-848D-21D8E9CBBAC1}" maximized="1" xWindow="-8" yWindow="-8" windowWidth="1382" windowHeight="744" tabRatio="961" activeSheetId="17"/>
    <customWorkbookView name="Mapa_01" guid="{4890415D-ABA4-4363-9A7D-9DAD39F08A9F}" maximized="1" xWindow="-8" yWindow="-8" windowWidth="1382" windowHeight="744" tabRatio="961" activeSheetId="19"/>
    <customWorkbookView name="Mapa_02" guid="{F7D68F61-F89A-4541-9A78-C25C58CA23E3}" maximized="1" xWindow="-8" yWindow="-8" windowWidth="1382" windowHeight="744" tabRatio="961" activeSheetId="18"/>
    <customWorkbookView name="mapa_15" guid="{D8BB7E15-0E8F-45FC-AD1A-6D8C295A087C}" maximized="1" xWindow="-8" yWindow="-8" windowWidth="1382" windowHeight="744" tabRatio="961" activeSheetId="14"/>
    <customWorkbookView name="mapa_16" guid="{42BB51DB-DC3E-4DA5-9499-5574EB19780E}" maximized="1" xWindow="-8" yWindow="-8" windowWidth="1382" windowHeight="744" tabRatio="961" activeSheetId="10"/>
    <customWorkbookView name="mapa_17" guid="{B83C9EB8-C964-4489-98C8-19C81BFAE010}" maximized="1" xWindow="-8" yWindow="-8" windowWidth="1382" windowHeight="744" tabRatio="961"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0" i="33" l="1"/>
  <c r="L9" i="15" s="1"/>
  <c r="X9" i="33"/>
  <c r="L10" i="9" s="1"/>
  <c r="G5" i="22" l="1"/>
  <c r="G6" i="22"/>
  <c r="D2" i="26" l="1"/>
  <c r="F3" i="26"/>
  <c r="K10" i="19" l="1"/>
  <c r="H9" i="9" l="1"/>
  <c r="K9" i="9"/>
  <c r="H10" i="9"/>
  <c r="K10" i="9"/>
  <c r="K10" i="17" l="1"/>
  <c r="X4" i="33" l="1"/>
  <c r="L9" i="19" s="1"/>
  <c r="X5" i="33"/>
  <c r="L10" i="19" s="1"/>
  <c r="K9" i="19" l="1"/>
  <c r="Z12" i="21" l="1"/>
  <c r="AA12" i="21"/>
  <c r="AB12" i="21"/>
  <c r="Y12" i="21"/>
  <c r="AC8" i="21"/>
  <c r="AC9" i="21"/>
  <c r="AC10" i="21"/>
  <c r="AC7" i="21"/>
  <c r="AC6" i="21"/>
  <c r="T12" i="21"/>
  <c r="U12" i="21"/>
  <c r="V12" i="21"/>
  <c r="S12" i="21"/>
  <c r="W7" i="21"/>
  <c r="W8" i="21"/>
  <c r="W9" i="21"/>
  <c r="W10" i="21"/>
  <c r="W6" i="21"/>
  <c r="AY10" i="21"/>
  <c r="AY9" i="21"/>
  <c r="AY8" i="21"/>
  <c r="AY7" i="21"/>
  <c r="AY6" i="21"/>
  <c r="AY5" i="21"/>
  <c r="X6" i="33"/>
  <c r="L9" i="17" s="1"/>
  <c r="K9" i="17"/>
  <c r="AC12" i="21" l="1"/>
  <c r="W12" i="21"/>
  <c r="N9" i="11"/>
  <c r="N9" i="15"/>
  <c r="N10" i="17" l="1"/>
  <c r="K9" i="11" l="1"/>
  <c r="K9" i="15"/>
  <c r="X7" i="33" l="1"/>
  <c r="L10" i="17" s="1"/>
  <c r="M10" i="17" s="1"/>
  <c r="M9" i="17"/>
  <c r="X8" i="33"/>
  <c r="L9" i="9" s="1"/>
  <c r="X11" i="33"/>
  <c r="L9" i="11" s="1"/>
  <c r="M9" i="11" s="1"/>
  <c r="M9" i="15" l="1"/>
  <c r="N9" i="9"/>
  <c r="M9" i="9"/>
  <c r="N10" i="9"/>
  <c r="M10" i="9"/>
  <c r="M10" i="19"/>
  <c r="N10" i="19"/>
  <c r="M9" i="19"/>
  <c r="N9" i="19"/>
  <c r="N9" i="17"/>
  <c r="O10" i="9" l="1"/>
  <c r="O9" i="9"/>
  <c r="AY11" i="21"/>
  <c r="AZ6" i="21" l="1"/>
  <c r="AZ5" i="21"/>
  <c r="AZ9" i="21"/>
  <c r="AZ8" i="21"/>
  <c r="AZ7" i="21"/>
  <c r="AZ10" i="21"/>
  <c r="E2" i="26" l="1"/>
  <c r="F2" i="26"/>
  <c r="G2" i="26"/>
  <c r="H2" i="26"/>
  <c r="D3" i="26"/>
  <c r="E3" i="26"/>
  <c r="G3" i="26"/>
  <c r="H3" i="26"/>
  <c r="D4" i="26"/>
  <c r="E4" i="26"/>
  <c r="F4" i="26"/>
  <c r="G4" i="26"/>
  <c r="H4" i="26"/>
  <c r="D5" i="26"/>
  <c r="E5" i="26"/>
  <c r="F5" i="26"/>
  <c r="G5" i="26"/>
  <c r="H5" i="26"/>
  <c r="D6" i="26"/>
  <c r="E6" i="26"/>
  <c r="F6" i="26"/>
  <c r="G6" i="26"/>
  <c r="H6" i="26"/>
  <c r="O10" i="19" l="1"/>
  <c r="H10" i="19"/>
  <c r="O9" i="19"/>
  <c r="H9" i="19"/>
  <c r="O10" i="17"/>
  <c r="H10" i="17"/>
  <c r="O9" i="17"/>
  <c r="H9" i="17"/>
  <c r="O9" i="15"/>
  <c r="H9" i="15"/>
  <c r="O9" i="11"/>
  <c r="H9" i="11"/>
  <c r="H13" i="19" l="1"/>
  <c r="C6" i="21" s="1"/>
  <c r="H14" i="15"/>
  <c r="D9" i="21" s="1"/>
  <c r="H13" i="15"/>
  <c r="C9" i="21" s="1"/>
  <c r="H16" i="15"/>
  <c r="F9" i="21" s="1"/>
  <c r="H15" i="15"/>
  <c r="E9" i="21" s="1"/>
  <c r="O16" i="15"/>
  <c r="L9" i="21" s="1"/>
  <c r="O15" i="15"/>
  <c r="K9" i="21" s="1"/>
  <c r="O14" i="15"/>
  <c r="J9" i="21" s="1"/>
  <c r="O13" i="15"/>
  <c r="I9" i="21" s="1"/>
  <c r="O16" i="19"/>
  <c r="L6" i="21" s="1"/>
  <c r="O13" i="19"/>
  <c r="I6" i="21" s="1"/>
  <c r="O15" i="19"/>
  <c r="K6" i="21" s="1"/>
  <c r="O14" i="19"/>
  <c r="J6" i="21" s="1"/>
  <c r="H16" i="19"/>
  <c r="F6" i="21" s="1"/>
  <c r="H15" i="19"/>
  <c r="E6" i="21" s="1"/>
  <c r="H14" i="19"/>
  <c r="D6" i="21" s="1"/>
  <c r="O14" i="9"/>
  <c r="I8" i="21" s="1"/>
  <c r="O16" i="11"/>
  <c r="K10" i="21" s="1"/>
  <c r="O17" i="17"/>
  <c r="L7" i="21" s="1"/>
  <c r="H15" i="9"/>
  <c r="D8" i="21" s="1"/>
  <c r="H16" i="11"/>
  <c r="E10" i="21" s="1"/>
  <c r="H17" i="17"/>
  <c r="F7" i="21" s="1"/>
  <c r="O17" i="11"/>
  <c r="L10" i="21" s="1"/>
  <c r="H17" i="11"/>
  <c r="F10" i="21" s="1"/>
  <c r="O17" i="9"/>
  <c r="L8" i="21" s="1"/>
  <c r="H17" i="9"/>
  <c r="F8" i="21" s="1"/>
  <c r="O16" i="9"/>
  <c r="K8" i="21" s="1"/>
  <c r="H16" i="9"/>
  <c r="E8" i="21" s="1"/>
  <c r="O15" i="9"/>
  <c r="J8" i="21" s="1"/>
  <c r="H14" i="11"/>
  <c r="C10" i="21" s="1"/>
  <c r="H15" i="11"/>
  <c r="D10" i="21" s="1"/>
  <c r="O14" i="11"/>
  <c r="I10" i="21" s="1"/>
  <c r="O15" i="11"/>
  <c r="J10" i="21" s="1"/>
  <c r="H14" i="17"/>
  <c r="C7" i="21" s="1"/>
  <c r="H15" i="17"/>
  <c r="D7" i="21" s="1"/>
  <c r="H16" i="17"/>
  <c r="E7" i="21" s="1"/>
  <c r="O14" i="17"/>
  <c r="I7" i="21" s="1"/>
  <c r="O15" i="17"/>
  <c r="J7" i="21" s="1"/>
  <c r="O16" i="17"/>
  <c r="K7" i="21" s="1"/>
  <c r="H14" i="9"/>
  <c r="C8" i="21" s="1"/>
  <c r="G8" i="21" l="1"/>
  <c r="H8" i="21" s="1"/>
  <c r="G10" i="21"/>
  <c r="H10" i="21" s="1"/>
  <c r="G7" i="21"/>
  <c r="H7" i="21" s="1"/>
  <c r="G9" i="21"/>
  <c r="H9" i="21" s="1"/>
  <c r="M8" i="21"/>
  <c r="N8" i="21" s="1"/>
  <c r="M9" i="21"/>
  <c r="N9" i="21" s="1"/>
  <c r="M10" i="21"/>
  <c r="N10" i="21" s="1"/>
  <c r="M7" i="21"/>
  <c r="N7" i="21" s="1"/>
  <c r="G6" i="21"/>
  <c r="H6" i="21" s="1"/>
  <c r="M6" i="21"/>
  <c r="N6" i="21" s="1"/>
  <c r="O6" i="21" l="1"/>
  <c r="O9" i="21"/>
  <c r="C11" i="21"/>
  <c r="F11" i="21"/>
  <c r="L11" i="21"/>
  <c r="D11" i="21"/>
  <c r="K11" i="21"/>
  <c r="I11" i="21"/>
  <c r="J11" i="21"/>
  <c r="E11" i="21"/>
  <c r="O7" i="21"/>
  <c r="O10" i="21"/>
  <c r="O8" i="21"/>
  <c r="G11" i="21" l="1"/>
  <c r="H11" i="21" s="1"/>
  <c r="M11" i="21"/>
  <c r="N11" i="21" s="1"/>
  <c r="O11" i="21" l="1"/>
</calcChain>
</file>

<file path=xl/sharedStrings.xml><?xml version="1.0" encoding="utf-8"?>
<sst xmlns="http://schemas.openxmlformats.org/spreadsheetml/2006/main" count="887" uniqueCount="363">
  <si>
    <t>Proceso:</t>
  </si>
  <si>
    <t>Objetivo del Proceso:</t>
  </si>
  <si>
    <t>CAUSAS</t>
  </si>
  <si>
    <t>RIESGO</t>
  </si>
  <si>
    <t>CONSECUENCIAS POTENCIALES</t>
  </si>
  <si>
    <t>Probabilidad</t>
  </si>
  <si>
    <t>Impacto</t>
  </si>
  <si>
    <t>ACCIONES</t>
  </si>
  <si>
    <t>INDICADOR</t>
  </si>
  <si>
    <t>OPCIÓN DE MANEJO</t>
  </si>
  <si>
    <t>CONTROLES</t>
  </si>
  <si>
    <t>Legal</t>
  </si>
  <si>
    <t>Moderado</t>
  </si>
  <si>
    <t>Financiero</t>
  </si>
  <si>
    <t xml:space="preserve">             MAPA DE RIESGOS INSTITUCIONAL </t>
  </si>
  <si>
    <t>PERIODICIDAD</t>
  </si>
  <si>
    <t>Mensual</t>
  </si>
  <si>
    <t>Trimestral</t>
  </si>
  <si>
    <t>Anual</t>
  </si>
  <si>
    <t xml:space="preserve"> </t>
  </si>
  <si>
    <t>Semanal</t>
  </si>
  <si>
    <t>Zona de Riesgo</t>
  </si>
  <si>
    <t xml:space="preserve">Año: </t>
  </si>
  <si>
    <t>Cumplimiento</t>
  </si>
  <si>
    <t>Tipo de Riesgo</t>
  </si>
  <si>
    <t>Tipo de Riesgo:</t>
  </si>
  <si>
    <t>Estratégico</t>
  </si>
  <si>
    <t>Operativo</t>
  </si>
  <si>
    <t>Tecnológico</t>
  </si>
  <si>
    <t>Tipo de Control:</t>
  </si>
  <si>
    <t>Tipo de Control</t>
  </si>
  <si>
    <t>Probabilidad:</t>
  </si>
  <si>
    <t>Raro:</t>
  </si>
  <si>
    <t>Improbable:</t>
  </si>
  <si>
    <t>Posible:</t>
  </si>
  <si>
    <t>Probable:</t>
  </si>
  <si>
    <t>Casi seguro:</t>
  </si>
  <si>
    <t>No se ha presentado en los últimos 5 años</t>
  </si>
  <si>
    <t>Al menos una vez en los últimos 5 años</t>
  </si>
  <si>
    <t>Al menos una vez en los últimos 2 años</t>
  </si>
  <si>
    <t>Al menos una vez en el último año</t>
  </si>
  <si>
    <t>Más de una vez al año</t>
  </si>
  <si>
    <t>Insignificante</t>
  </si>
  <si>
    <t>Menor</t>
  </si>
  <si>
    <t>Mayor</t>
  </si>
  <si>
    <t>Catastrófico</t>
  </si>
  <si>
    <t>Zona 
de Riesgo</t>
  </si>
  <si>
    <t>BAJA</t>
  </si>
  <si>
    <t>MODERADA</t>
  </si>
  <si>
    <t>ALTA</t>
  </si>
  <si>
    <t>EXTREMA</t>
  </si>
  <si>
    <t>Opciones de Manejo:</t>
  </si>
  <si>
    <t>Asumir el riesgo</t>
  </si>
  <si>
    <t>Semestral</t>
  </si>
  <si>
    <t>Talento Humano</t>
  </si>
  <si>
    <t>Control Interno</t>
  </si>
  <si>
    <t>Salud Ocupacional</t>
  </si>
  <si>
    <t>Bimestral</t>
  </si>
  <si>
    <t>Confianza e imagen</t>
  </si>
  <si>
    <t>Reducir el riesgo</t>
  </si>
  <si>
    <t>Evitar el riesgo</t>
  </si>
  <si>
    <t>Transferir el riesgo</t>
  </si>
  <si>
    <t>Planeación</t>
  </si>
  <si>
    <t>Jurídica</t>
  </si>
  <si>
    <t>Contratación</t>
  </si>
  <si>
    <t>PROCESO:</t>
  </si>
  <si>
    <t>TOTAL RIESGOS</t>
  </si>
  <si>
    <t>ZONA DE RIESGO</t>
  </si>
  <si>
    <t>TOTAL:</t>
  </si>
  <si>
    <t>CÓDIGO</t>
  </si>
  <si>
    <t>Bajas:</t>
  </si>
  <si>
    <t>Altas:</t>
  </si>
  <si>
    <t>Moderadas:</t>
  </si>
  <si>
    <t>Extremas:</t>
  </si>
  <si>
    <r>
      <t xml:space="preserve">Raro
</t>
    </r>
    <r>
      <rPr>
        <b/>
        <sz val="12"/>
        <rFont val="Arial"/>
        <family val="2"/>
      </rPr>
      <t>( 1 )</t>
    </r>
  </si>
  <si>
    <r>
      <t xml:space="preserve">Improbable
</t>
    </r>
    <r>
      <rPr>
        <b/>
        <sz val="12"/>
        <rFont val="Arial"/>
        <family val="2"/>
      </rPr>
      <t>( 2 )</t>
    </r>
  </si>
  <si>
    <r>
      <t xml:space="preserve">Posible
</t>
    </r>
    <r>
      <rPr>
        <b/>
        <sz val="12"/>
        <rFont val="Arial"/>
        <family val="2"/>
      </rPr>
      <t>( 3 )</t>
    </r>
  </si>
  <si>
    <r>
      <t xml:space="preserve">Probable
</t>
    </r>
    <r>
      <rPr>
        <b/>
        <sz val="12"/>
        <rFont val="Arial"/>
        <family val="2"/>
      </rPr>
      <t>( 4 )</t>
    </r>
  </si>
  <si>
    <r>
      <t xml:space="preserve">Casi Seguro
</t>
    </r>
    <r>
      <rPr>
        <b/>
        <sz val="12"/>
        <rFont val="Arial"/>
        <family val="2"/>
      </rPr>
      <t>( 5 )</t>
    </r>
  </si>
  <si>
    <r>
      <rPr>
        <b/>
        <sz val="12"/>
        <rFont val="Arial"/>
        <family val="2"/>
      </rPr>
      <t>( 1 )</t>
    </r>
    <r>
      <rPr>
        <sz val="9"/>
        <rFont val="Arial"/>
        <family val="2"/>
      </rPr>
      <t xml:space="preserve">
Insignificante</t>
    </r>
  </si>
  <si>
    <r>
      <rPr>
        <b/>
        <sz val="12"/>
        <rFont val="Arial"/>
        <family val="2"/>
      </rPr>
      <t>( 2 )</t>
    </r>
    <r>
      <rPr>
        <sz val="9"/>
        <rFont val="Arial"/>
        <family val="2"/>
      </rPr>
      <t xml:space="preserve">
Menor</t>
    </r>
  </si>
  <si>
    <r>
      <rPr>
        <b/>
        <sz val="12"/>
        <rFont val="Arial"/>
        <family val="2"/>
      </rPr>
      <t>( 3 )</t>
    </r>
    <r>
      <rPr>
        <sz val="9"/>
        <rFont val="Arial"/>
        <family val="2"/>
      </rPr>
      <t xml:space="preserve">
Moderado</t>
    </r>
  </si>
  <si>
    <r>
      <rPr>
        <b/>
        <sz val="12"/>
        <rFont val="Arial"/>
        <family val="2"/>
      </rPr>
      <t>( 4 )</t>
    </r>
    <r>
      <rPr>
        <sz val="9"/>
        <rFont val="Arial"/>
        <family val="2"/>
      </rPr>
      <t xml:space="preserve">
Mayor</t>
    </r>
  </si>
  <si>
    <r>
      <rPr>
        <b/>
        <sz val="12"/>
        <rFont val="Arial"/>
        <family val="2"/>
      </rPr>
      <t>( 5 )</t>
    </r>
    <r>
      <rPr>
        <sz val="9"/>
        <rFont val="Arial"/>
        <family val="2"/>
      </rPr>
      <t xml:space="preserve">
Catastrófico</t>
    </r>
  </si>
  <si>
    <t>P R O B A B I L I D A D</t>
  </si>
  <si>
    <t>I M P A C T O</t>
  </si>
  <si>
    <t>CALIFICACIÓN</t>
  </si>
  <si>
    <t>Anterior</t>
  </si>
  <si>
    <t>Actual</t>
  </si>
  <si>
    <t>Alta</t>
  </si>
  <si>
    <t>Media</t>
  </si>
  <si>
    <t>Baja</t>
  </si>
  <si>
    <t>Leve</t>
  </si>
  <si>
    <t>Raro</t>
  </si>
  <si>
    <t>Improbable</t>
  </si>
  <si>
    <t xml:space="preserve">Posible </t>
  </si>
  <si>
    <t>Probable</t>
  </si>
  <si>
    <t>Casi Cierto</t>
  </si>
  <si>
    <t>PROBABILIDAD</t>
  </si>
  <si>
    <t>IMPACTO</t>
  </si>
  <si>
    <t>Equivalencias para la Calificación de Riesgos:</t>
  </si>
  <si>
    <t>CALIF</t>
  </si>
  <si>
    <t>AVANCE</t>
  </si>
  <si>
    <t>Periodicidad</t>
  </si>
  <si>
    <t>Diaria</t>
  </si>
  <si>
    <t>Eventual</t>
  </si>
  <si>
    <t>Asumir, Reducir el riesgo</t>
  </si>
  <si>
    <t>Reducir, Evitar, Compartir o Tranferir</t>
  </si>
  <si>
    <t>Prevenir su materialización: Cambios sustanciales al interior de los procesos.</t>
  </si>
  <si>
    <t>Tomar medidas encaminadas a disminuír Probabilidad e Impacto: Optimización de Procedimientos; implementación de Controles.</t>
  </si>
  <si>
    <t>Reducir su efecto a través del traspaso de las pérdidas a otras organizaciones: Seguros, Tercerización.</t>
  </si>
  <si>
    <t>Aceptar la pérdida residual probable =&gt; Planes de Contingencia.</t>
  </si>
  <si>
    <t>BAJA:</t>
  </si>
  <si>
    <t>MODERADA:</t>
  </si>
  <si>
    <t>ALTA:</t>
  </si>
  <si>
    <t>EXTREMA:</t>
  </si>
  <si>
    <t>Zona</t>
  </si>
  <si>
    <t>Significado</t>
  </si>
  <si>
    <t xml:space="preserve">Proceso:   </t>
  </si>
  <si>
    <t xml:space="preserve">Total </t>
  </si>
  <si>
    <t xml:space="preserve">% </t>
  </si>
  <si>
    <t xml:space="preserve">TOTAL: </t>
  </si>
  <si>
    <t>Consolidado de Riesgos por Tipo</t>
  </si>
  <si>
    <t>Posible</t>
  </si>
  <si>
    <t>CasiSeguro</t>
  </si>
  <si>
    <t>Equivalencia según tipo</t>
  </si>
  <si>
    <t>Confidencialidad de la Información</t>
  </si>
  <si>
    <t>Credibilidad o Imagen</t>
  </si>
  <si>
    <t>Si el hecho llegara a presentarse, tendría consecuencias o efectos mínimos sobre la entidad.</t>
  </si>
  <si>
    <t>Personal</t>
  </si>
  <si>
    <t>Grupo de Funcionarios</t>
  </si>
  <si>
    <t>Multas</t>
  </si>
  <si>
    <t>Ajustes a una actividad concreta</t>
  </si>
  <si>
    <t>Si el hecho llegara a presentarse, tendría bajo impacto o efecto sobre la entidad.</t>
  </si>
  <si>
    <t>Grupo de Trabajo</t>
  </si>
  <si>
    <t>Todos los Funcionarios</t>
  </si>
  <si>
    <t>Demandas</t>
  </si>
  <si>
    <t>Cambios en los procedimientos</t>
  </si>
  <si>
    <t>Si el hecho llegara a presentarse, tendría medianas consecuencias o efectos sobre la entidad.</t>
  </si>
  <si>
    <t>Relativa al Proceso</t>
  </si>
  <si>
    <t>Usuarios Ciudad</t>
  </si>
  <si>
    <t>Investigación Disciplinaria</t>
  </si>
  <si>
    <t>Cambios en la interacción de los procesos</t>
  </si>
  <si>
    <t>Si el hecho llegara a presentarse, tendría altas consecuencias o efectos sobre la entidad</t>
  </si>
  <si>
    <t>Institucional</t>
  </si>
  <si>
    <t>Usuarios Región</t>
  </si>
  <si>
    <t>Investigación Fiscal</t>
  </si>
  <si>
    <t>Intermitencia en el servicio</t>
  </si>
  <si>
    <t>Si el hecho llegara a presentarse, tendría desastrosas consecuencias o efectos sobre la entidad.</t>
  </si>
  <si>
    <t>Estratégica</t>
  </si>
  <si>
    <t>Usuarios País</t>
  </si>
  <si>
    <t>Intervención - Sanción</t>
  </si>
  <si>
    <t>Paro total del proceso</t>
  </si>
  <si>
    <t>NIVEL:</t>
  </si>
  <si>
    <t>DESCRIPCION:</t>
  </si>
  <si>
    <t>DESCRIPTOR:</t>
  </si>
  <si>
    <t xml:space="preserve">Misional </t>
  </si>
  <si>
    <t>Afectación de Meta Misional menor al 1%</t>
  </si>
  <si>
    <t>Afectación de Meta Misional  &gt;= 1%  y  &lt; 3%</t>
  </si>
  <si>
    <t xml:space="preserve">Afectación de Meta Misional &gt;= 3%  y &lt; 6% </t>
  </si>
  <si>
    <t xml:space="preserve">Afectación de Meta Misional &gt;= 6%  y &lt; 10% </t>
  </si>
  <si>
    <t>Afectación de Meta Misional &gt;= 10%</t>
  </si>
  <si>
    <t>Medio Ambiente</t>
  </si>
  <si>
    <t>Corrupción</t>
  </si>
  <si>
    <t>Financiera</t>
  </si>
  <si>
    <t>No genera
consecuencias</t>
  </si>
  <si>
    <t>Genera cambios leves
en el entorno</t>
  </si>
  <si>
    <t>Genera alteraciones
importantes o quejas de
la comunidad</t>
  </si>
  <si>
    <t>Genera alteraciones
significativas o
sanciones de
autoridades ambientales</t>
  </si>
  <si>
    <t>Genera alteraciones
catastróficas en el ambiente</t>
  </si>
  <si>
    <t>Lesión Leve
o Menor</t>
  </si>
  <si>
    <t>Incapacidad temporal
entre 1 y 10 días</t>
  </si>
  <si>
    <t>Incapacidad Total
Permanente</t>
  </si>
  <si>
    <t>Incapacidad Parcial
Permanente o
incapacidad temporal mayor a 10 días</t>
  </si>
  <si>
    <t>Una o más fatalidades</t>
  </si>
  <si>
    <t>NA</t>
  </si>
  <si>
    <t>Materializaciónde un riesgo
de corrupción</t>
  </si>
  <si>
    <t>??</t>
  </si>
  <si>
    <t>INFORME DE AVANCE RESPONSABLE DEL PROCESO</t>
  </si>
  <si>
    <t>Avance 
en la reducción del Riesgo</t>
  </si>
  <si>
    <t xml:space="preserve">Elaboró: </t>
  </si>
  <si>
    <t xml:space="preserve">Guardado en: </t>
  </si>
  <si>
    <t>Evaluación del Control</t>
  </si>
  <si>
    <t>Descripción del Control</t>
  </si>
  <si>
    <t>Observaciones</t>
  </si>
  <si>
    <t>Si</t>
  </si>
  <si>
    <t>No</t>
  </si>
  <si>
    <t>Cód</t>
  </si>
  <si>
    <t xml:space="preserve">Riesgo </t>
  </si>
  <si>
    <t>15 pts</t>
  </si>
  <si>
    <t>5 pts</t>
  </si>
  <si>
    <t>10 pts</t>
  </si>
  <si>
    <t>30 pts</t>
  </si>
  <si>
    <t>TOTAL</t>
  </si>
  <si>
    <t xml:space="preserve">Dep </t>
  </si>
  <si>
    <t>Evaluación a los 
          Controles de Riesgos</t>
  </si>
  <si>
    <t xml:space="preserve">Evitar el Riesgo </t>
  </si>
  <si>
    <t>Riesgo Inherente</t>
  </si>
  <si>
    <t>Riesgo Residual</t>
  </si>
  <si>
    <t>REGISTROS</t>
  </si>
  <si>
    <t>X</t>
  </si>
  <si>
    <t>Situación a Junio 30 de 2017</t>
  </si>
  <si>
    <t>A Junio 30 de 2018</t>
  </si>
  <si>
    <t>INSTITUTO DEPARTAMENTAL DE DEPORTE Y RECREACION DEL QUINDIO "INDEPORTES QUINDIO".</t>
  </si>
  <si>
    <t xml:space="preserve">Correctivo </t>
  </si>
  <si>
    <t xml:space="preserve">Detectivo </t>
  </si>
  <si>
    <t>Preventivo</t>
  </si>
  <si>
    <t>A</t>
  </si>
  <si>
    <t>B</t>
  </si>
  <si>
    <t>2-¿El Control permite enfrentar la situación en caso de materialización (afecta Impacto)?</t>
  </si>
  <si>
    <t>1- ¿El Control previene la materialización del Riesgo 
(afecta Probabilidad)?</t>
  </si>
  <si>
    <t>3-¿Existen manuales, instructivos 
o procedimientos para el manejo 
del Control?</t>
  </si>
  <si>
    <t>4-¿Está(n) definido(s) el(los) responsable(s) de la ejecución del Control y del seguimiento?</t>
  </si>
  <si>
    <t>5-¿El Control es automático?*</t>
  </si>
  <si>
    <t>6-¿El Control es manual?**</t>
  </si>
  <si>
    <t>7-¿La frecuencia de la ejecución del Control y seguimiento es adecuada?</t>
  </si>
  <si>
    <t>8-¿Se cuenta con evidencias de la ejecución y seguimiento del Control?</t>
  </si>
  <si>
    <t>9-¿En el tiempo que lleva la herramienta ha demostrado ser efectiva?</t>
  </si>
  <si>
    <t xml:space="preserve">RESPONSABLE </t>
  </si>
  <si>
    <t xml:space="preserve">Eventual </t>
  </si>
  <si>
    <t xml:space="preserve">Reducir el Riesgo </t>
  </si>
  <si>
    <t>Objetivos del Proceso:</t>
  </si>
  <si>
    <t xml:space="preserve">Elaboro y Proyecto </t>
  </si>
  <si>
    <t>Recibio</t>
  </si>
  <si>
    <t xml:space="preserve">Elaboro y proyecto </t>
  </si>
  <si>
    <t>Recibio y aprobo</t>
  </si>
  <si>
    <t>Se realiza la evaluacion de los controles al inicio de la suscripcion.</t>
  </si>
  <si>
    <t xml:space="preserve">Nelson Mauricio Carvajal Carrillo - Jefe Oficina de Control Interno </t>
  </si>
  <si>
    <t>Aprobo:</t>
  </si>
  <si>
    <t>RESPONSABLE</t>
  </si>
  <si>
    <t xml:space="preserve">Permanente </t>
  </si>
  <si>
    <t xml:space="preserve">DEPORTE ASOCIADO </t>
  </si>
  <si>
    <t>JUEGOS INTERCOLEGIADOS (SUPERATE)</t>
  </si>
  <si>
    <t xml:space="preserve">JUEGOS INTERCOLEGIADOS </t>
  </si>
  <si>
    <t xml:space="preserve">DEPORTE SOCIAL Y COMUNITARIO </t>
  </si>
  <si>
    <t xml:space="preserve">RECREACION Y APROVECHAMIENTO DEL TIEMPO </t>
  </si>
  <si>
    <t xml:space="preserve">HABITOS Y ESTILOS DE VIDA SALUDABLE </t>
  </si>
  <si>
    <t xml:space="preserve">Asesorías y acompañamientos técnica, jurídica y financiera a las ligas deportivas.                      </t>
  </si>
  <si>
    <t>Exigir a los deportistas la inscripción a la liga y el paz y salvo si son de otras ciudades.                Caracterización del proceso. Cumplimento de lleno de requisitos legales.</t>
  </si>
  <si>
    <t>Recibió</t>
  </si>
  <si>
    <t>Ligas del Dpto Existentes sin apoyo porque no estan constituidas legalmente.</t>
  </si>
  <si>
    <t xml:space="preserve">Mensual </t>
  </si>
  <si>
    <t>Poblacion beneficiada que no paticipa en los juegos de deporte social y comunitario.</t>
  </si>
  <si>
    <t xml:space="preserve">DEPORTE FORMATIVO, DEPORTE SOCIAL COMUNITARIO Y JUEGOS TRADICIONALES </t>
  </si>
  <si>
    <t>Recurso tranferidos a los municipios sin control en el desarrollo de proyectos deportivos.</t>
  </si>
  <si>
    <t xml:space="preserve">HABITOS Y ESTILODE VIDA SALUDABLE </t>
  </si>
  <si>
    <t>AVANCE EN %</t>
  </si>
  <si>
    <t xml:space="preserve">Deportistas con apoyos sin estar legalmente vinculados al club o una liga </t>
  </si>
  <si>
    <t>Apoyar los procesos deportivos, técnicos y administrativos de las ligas del Quindío y en competencias federadas, para mejorar el posicionamiento deportivo del departamento a nivel nacional; propendiendo por la promoción y masificación deportiva a través de ligas, clubes e instituciones educativas, y demás.</t>
  </si>
  <si>
    <t>Instituciones educativas beneficiadas que no se inscriben en las diferentes disciplinas deportivas</t>
  </si>
  <si>
    <t xml:space="preserve">Escenarios deportivos disponibles sin autorizacion de prestamo </t>
  </si>
  <si>
    <t xml:space="preserve">Hacer convocatorias y socializaciones en los diferntes colegios.                         - Hacer seguiemitno constante en el proceso de inscripcion.                                       </t>
  </si>
  <si>
    <t xml:space="preserve">Solicitud por escrito de escenarios con antelacion.                       Trabajo articulado con directores de institutos de deporte municipales .                              </t>
  </si>
  <si>
    <t>Desarrollar unos Juegos Intercolegiados para todos los municipios del Departamento del Quindío, con el ánimo de concientizar a rectores, profesores y estudiantes de la práctica deportiva extraescolar incrementando y fortaleciendo la reserva deportiva del Departamento.</t>
  </si>
  <si>
    <t>* Actvidiades que no tiene mayor impacto en la comunidad.                            * Incumplimiento de meta.</t>
  </si>
  <si>
    <t>* Reuniones de sensbilidacion y organización con la comunidad.                                             * Seguimiento a las actividades realizadas.</t>
  </si>
  <si>
    <t xml:space="preserve">* Articular con los muncipios.                                             * Realizar asesorias a los municipios.                                            * Planiificacion de los recursos disponibles                   </t>
  </si>
  <si>
    <t>Asesorar los municipios del departamento del Quindío mediante solicitudes de carácter técnico, administrativo y financiero para las escuelas deportivas, según los requerimientos, fortaleciendo los procesos del deporte formativo y la reserva deportiva orientadas a los altos logros El Departamento del Quindío ha adelantado programas de deporte social comunitario como los Juegos deportivos de integración afrocolombiano y Palanqueros y Raizales realizados y los II juegos recreativos comunales departamentales, y constantemente apoya eventos en temas de inclusión al deporte social comunitario y la recreación en diferentes grupos poblacionales.</t>
  </si>
  <si>
    <t>Baja participacion de la poblacion a beneficiar de los programas recreativos que convoca la entidad.</t>
  </si>
  <si>
    <t>* Reuniones informativas de socializacion y sensibilizacion de los programas del insituto dirigida a lideres y principales actores en los diferentes municipios.                                         * Seguimiento y control a las actividades realizadas.</t>
  </si>
  <si>
    <t>Apoyar de forma articulada el desarrollo de programas, buscando fomentar el liderazgo social entre los jóvenes del departamento del Quindio con el fin de promover espacios lúdicos y recreativos para el aprovechamiento del tiempo libre y afianzamiento de valores, que ofrece a los niños y jóvenes un contacto directo con el medio natural a partir del conocimiento del mismo y sus posibilidades, propiciando el desarrollo de habilidades técnicas necesarias para afrontar experiencias del diario vivir.</t>
  </si>
  <si>
    <t xml:space="preserve">Bajo impacto hacia la comunidad a beneficiar en las actividades del programa de habitos y estilos de vida saludable </t>
  </si>
  <si>
    <t>* Reuniones informativas de socializacion y sensibilizacion del programa del instituto dirigida a lideres  y principales actores en los diferentes municipios.                           * Revision de informes entregados por los monitores                              * Seguimiento y control a las actividades realizadas                                  * Realizar periodicamente pruebas fisicas a los monitores.</t>
  </si>
  <si>
    <t>Deporte Asociado</t>
  </si>
  <si>
    <t xml:space="preserve">Juegos intercolegiados </t>
  </si>
  <si>
    <t xml:space="preserve">Deporte social y comunitario </t>
  </si>
  <si>
    <t xml:space="preserve">Habitos y estilos de vida saludable </t>
  </si>
  <si>
    <t xml:space="preserve">Recreacion y aprovechamiento </t>
  </si>
  <si>
    <t>ZONA DE RIESGO R</t>
  </si>
  <si>
    <t>Comité Institucional de Coordinacion de Control Interno</t>
  </si>
  <si>
    <t xml:space="preserve">OLGA LUCIA FERNANDEZ CARDENAS </t>
  </si>
  <si>
    <t xml:space="preserve">GERENTE GENERAL </t>
  </si>
  <si>
    <t>D:\CONTROL INTERNO\DOCUMENTOS 2019\4. MAPA DE RIESGOS\Mapa Riesgos 2019</t>
  </si>
  <si>
    <t>Articular e implementar proyectos que generen alternativas de recreación para la ocupación del tiempo libre y actividad física para la promoción de hábitos y estilos de vida saludables para la prevención de enfermedades crónicas no transmisibles en toda la población Quindiana.</t>
  </si>
  <si>
    <t xml:space="preserve">Calificación Mapa de Riesgos Misonales </t>
  </si>
  <si>
    <t xml:space="preserve">EVOLUCIÓN DEL MAPA DE RIESGOS PROCESOS MISIONALES </t>
  </si>
  <si>
    <t>D:\CONTROL INTERNO\DOCUMENTOS 2019\4. MAPA DE RIESGOS\Mapa Riesgos 2019\1. Actualizacion y suscripcion 30 abril 2019</t>
  </si>
  <si>
    <t>D:\CONTROL INTERNO\DOCUMENTOS 2020\4. MAPA DE RIESGOS\Mapa Riesgos 2020\1. Actualizacion y suscripcion 06 marzo 2020</t>
  </si>
  <si>
    <t>Exigir a los deportistas la inscripción a la liga y el paz y salvo si son de otras ciudades.   
Caracterización del proceso. Cumplimento de lleno de requisitos legales.</t>
  </si>
  <si>
    <t>___________________</t>
  </si>
  <si>
    <t>________________________</t>
  </si>
  <si>
    <t xml:space="preserve">Falta de interés de las ligas y organización
Desconocimiento de la normatividad vigente.                            </t>
  </si>
  <si>
    <t xml:space="preserve">*No realizacion del evento.
*El no cumplimiento de metas.        </t>
  </si>
  <si>
    <t>___________________________</t>
  </si>
  <si>
    <t xml:space="preserve">*Lider Area Tecnica *Tecnica juegos intercolegiados </t>
  </si>
  <si>
    <t>________________</t>
  </si>
  <si>
    <t>_____________</t>
  </si>
  <si>
    <t>*Desinteres de la poblacion para la participacion en actividades recreativas.   
                         *Incumplimiento de meta.</t>
  </si>
  <si>
    <t>*Reuniones informativas de socializacion y sensibilizacion de los programas del insituto dirigida a lideres y principales actores en los diferentes municipios.       
*Seguimiento y control a las actividades realizadas.</t>
  </si>
  <si>
    <t>D:\CONTROL INTERNO\DOCUMENTOS 2020\4. MAPA DE RIESGOS\Mapa Riesgos 2020</t>
  </si>
  <si>
    <t>A Marzo de 2020</t>
  </si>
  <si>
    <t>FERNANDO AUGUSTO PANESO ZULUAGA</t>
  </si>
  <si>
    <t>* No participación de los deportistas en eventos federados.  
* La no representación del Departamento en las justas deportivas de carácter nacional e internacional.</t>
  </si>
  <si>
    <t>Deportistas con apoyos sin estar legalmente vinculados a una liga o club</t>
  </si>
  <si>
    <t>* Perdida del proceso deportivo y los recursos invertidos en el deportistas. 
* Poca participacion del Departamento en  en las competencias nacionales e internacionales</t>
  </si>
  <si>
    <t xml:space="preserve">Instituciones educativas beneficiadas que no se inscriben en las diferentes               disciplinas deportivas.  
*Poca participación de los deportistas de las diferentes instituciones  a los juegos intercolegiados                  </t>
  </si>
  <si>
    <t>*No participacion del departamento en las fases regionales y nacionales.
*No  cumplimientyo de metas del instituto.</t>
  </si>
  <si>
    <t xml:space="preserve">*Los escenarios  deportivos no se encuentran en optimas condiciones para la realización de las diferentes prácticas  deportivas </t>
  </si>
  <si>
    <t>*Dificultad para la realización  de las diferentes fases del programa juegos Intercolegiados.</t>
  </si>
  <si>
    <t>Registro de los deportistas inscritos en la plata forma del Ministerio del deporte.</t>
  </si>
  <si>
    <t># de deportistas inscritos / # de deportistas proyectados.</t>
  </si>
  <si>
    <t>Programaciones  de las diferentes disciplinas deportivas realizadas.</t>
  </si>
  <si>
    <t># de disciplinas deportivas inscritas / # de disciplinas deportivas proyectadas.</t>
  </si>
  <si>
    <r>
      <t xml:space="preserve">
</t>
    </r>
    <r>
      <rPr>
        <sz val="11"/>
        <rFont val="Calibri"/>
        <family val="2"/>
        <scheme val="minor"/>
      </rPr>
      <t>socializacion sobre los beneficios  de la participación de los deportistas a el programa.</t>
    </r>
  </si>
  <si>
    <t>Garantizar la participación  de  los deportistas  en las diferentes fases.</t>
  </si>
  <si>
    <t>Concertacion con la comunidad sobre los  sitios a desarrollar las actividades.
Programar con los Municipios sobre el prestamo de los espacios para grarantizar el desarrollo de las actividades en los diferentes Municipios del Departamento</t>
  </si>
  <si>
    <t>#Municipios intervenidos/ # Municipios programados</t>
  </si>
  <si>
    <t>Poca participacion de los grupos poblacionales que, por diferentes variables, poseen mayores niveles de vulnerabilidad en comparación a otros, y que se encuentran soportados y priorizados en la legislación colombiana.</t>
  </si>
  <si>
    <t>*Pocos espacios para la participacion de las actividades programadas.
*Dificultad de la poblacion para el traslado de las actividades programadas</t>
  </si>
  <si>
    <t>Poco control en la revisión de los documentos legales de los deportistas</t>
  </si>
  <si>
    <t xml:space="preserve">*Caracterizar el proceso.           * Afiliciacion al club y a la liga  </t>
  </si>
  <si>
    <t>Jefe área técnica y Tecnico deporte asociado</t>
  </si>
  <si>
    <t>*Desconocimiento de los programas ofertados a los Municipios por Indeportes Quindio.
*Poca difusion de los programas ofertados a la comunidad</t>
  </si>
  <si>
    <t>Coordinadora Area Tecnica</t>
  </si>
  <si>
    <t>*Baja convocatoria por parte de los monitores. 
*Escasa articulacion con los entes municipales.
*Incumplimiento por parte de los promotores deportivos.     
*Las actividades a desarrollar no son de su interes.
*Poca idoneidad de los monitores para el desarrollo de programas, campamentos juveniles y nuevo comienzo.</t>
  </si>
  <si>
    <t xml:space="preserve">
*Actas de reunion y listados de asistencia 
*Cronograma de actividades.
*Registro fotografico
</t>
  </si>
  <si>
    <t xml:space="preserve">*Personal seleccionado poco calificado para el desarrollo de las actividades programadas
*Los lineamientos del programa desde el ministerio del deporte  originan baja cobertura </t>
  </si>
  <si>
    <t xml:space="preserve">Bajo impacto  esperado hacia la comunidad a beneficiar en las actividades del programa de habitos y estilos de vida saludable </t>
  </si>
  <si>
    <t xml:space="preserve">*No se puede desarrollar el programa bajo los lineamientos establecidos segun las restricciones dadas por el gobierno nacional sobre la emergencia sanitaria COVID -19.                           
*No cumplimiento de metas planteadas en el cronograma de actividades del equipo HEVS                                              </t>
  </si>
  <si>
    <t>*Reuniones informativas de socializacion y sensibilizacion del programa del instituto dirigida a lideres  y principales actores en los diferentes municipios.                           
*Revision de informes entregados por los monitores  HEVS                          
*Seguimiento y control a las actividades realizadas                                  
*Realizar periodicamente pruebas fisicas a los monitores.</t>
  </si>
  <si>
    <t>*Realizar actividades  de habitos y estilo de vida saludables a las comunidades del Departamento del Quindio
*Programar el Desarrollo de las actividades en el tiempo de libre que tiene la comunidad                                    
*Articulacion con diferentes entidades publicas y/o privadas con el fin de promover los habitos y estilos de vida saludable .</t>
  </si>
  <si>
    <t>*Registro de conformacion de los grupos regulares en los Municipios                          
*Registro fotograficos de las actividades realizadas en los Municipios
*Registro de asistencia sobre el fomento a los habitos y estilos de vida saludable en las entidades publico/privadas</t>
  </si>
  <si>
    <t>Fecha de Seguimiento:  
08 / 03 / 2021</t>
  </si>
  <si>
    <t>*Capacitaciones en la normatividad. (Gestion colderpotes) . 
 *Asesorias personalizadas en cada una de los organismos y/o disciplinas deportivas (que asi lo requieran). 
*Acompañamiento en las diferentes asambleas en el desarrollo de cada uno de sus procesos (si lo requieren)</t>
  </si>
  <si>
    <t xml:space="preserve">*Actas asistencias tecnicas y/o actas de reuinion  realizadas con los organismos deportivos
</t>
  </si>
  <si>
    <t xml:space="preserve">Actas de revision del estado de afiliacion de los deportistas a clubes legalmente constituidos
Actas comision tecnica
Conceptos tecnicos de los deportistas </t>
  </si>
  <si>
    <t xml:space="preserve">*Solicitud por escrito de escenarios con antelacion.   
*Trabajo articulado con directores de institutos o secretarias de deporte municipales .                              </t>
  </si>
  <si>
    <t xml:space="preserve">* Horario no se ajusta a las disponibildiades de tiempo de la poblacion. 
*las actividades a desarrollar no son de su interes.
*Incumplimiento por parte de los promotores deportivos.      
*Las distancias de las locaciones </t>
  </si>
  <si>
    <t>Poblacion beneficiada que no paticipa en los juegos y/o eventos  de deporte social y comunitario.</t>
  </si>
  <si>
    <t>*Reuniones de sensbilizacion y organización con la comunidad.  
*Seguimiento a las actividades realizadas.</t>
  </si>
  <si>
    <t xml:space="preserve">Desarrollos de las actividades en el tiempo libre de la comunidad. 
Reuniones periodicas de concertacion de los deportes a desarrollar </t>
  </si>
  <si>
    <t xml:space="preserve">Lider area tecnica - lider Deporte social y comunitario / recreacion </t>
  </si>
  <si>
    <t xml:space="preserve">#de eventos desarrollados / # de eventos proyectados </t>
  </si>
  <si>
    <t>*Listados de assitencias.
*Actas de reuniones 
*Oficios.
*Cronograma de activdades 
*eventos desarrollados</t>
  </si>
  <si>
    <t xml:space="preserve"># de organismos deportivos y/o ligas Atendidas / # total de organismos deportivos y/o ligas del departamento de Quindio, </t>
  </si>
  <si>
    <t># de deportistas de alto rendimiento y de  rendimiento apoyados vinculados a organismos deportivos  / # total de deportistas de alto rendimiento y de  rendimiento por apoyar vinculados a organismos deportivos</t>
  </si>
  <si>
    <t xml:space="preserve">*Articular con los muncipios.  
*Realizar asesorias a los municipios.  
*Planificacion de los recursos disponibles                   </t>
  </si>
  <si>
    <t>Lider area tecnica - lider Deporte social y comunitario / recreacion y Coordinadora area Tecnica</t>
  </si>
  <si>
    <t>*Actas de reunion
*Registros fotograficos
*Control de asistencia</t>
  </si>
  <si>
    <t>#de poblacion impactada en el Departamento / # de poblacion  proyectada atender en el Departamento</t>
  </si>
  <si>
    <t>Profesional Universitario Area Tecnica y/o coordinador del area tecnica</t>
  </si>
  <si>
    <t>#Municipios impactados con habitos y estilo de vida saludables / # de municipios programados con habitos y estilo de vida saludables a impactar</t>
  </si>
  <si>
    <t>RECREACION Y APROVECHAMIENTO DEL TIEMPO LIBRE</t>
  </si>
  <si>
    <t>Estado a 01 de Enero a 31 de Marzo de 2025</t>
  </si>
  <si>
    <t>Estado abril a junio 30 de 2025</t>
  </si>
  <si>
    <t>Estado julio a septiembre de 2025</t>
  </si>
  <si>
    <t>Estado octubre a diciembre de 2025</t>
  </si>
  <si>
    <t xml:space="preserve">*Reuniones de concertacion de las actividades a desarrollar con la comunidad objetivo 
*Desarrollo de plan de trabajo y plan clase de las actividades a desarrollar durante la vigencia 2025
                                        </t>
  </si>
  <si>
    <t>*Falta de difusión y promoción efectiva al no recibir la información oportuna de las disciplinas deportiva.
*Restricción logística administrativa por dificultades económicas y conflictos en los horarios calendario de inscripción.</t>
  </si>
  <si>
    <t xml:space="preserve">*Hacer convocatorias y socializaciones en los diferentes colegios.
*Hacer seguimiento constante en el proceso de inscripcion.                                       </t>
  </si>
  <si>
    <t>durante el primer trimestre  se brindo acompañamiento tecnico, juridico y /o economico a los organismos depotivos del departamento del Quindio (31 organismos de 40 en total)</t>
  </si>
  <si>
    <t>Durante el periodo informado se vincularon 136 deportistas al programa deportista apoyado, todos con afiliacion a clubes con reconocimiento deportivo legal vigente. Reposan actas de concepto tecnico en el archivo de gestion del area tecnica.</t>
  </si>
  <si>
    <t>Se realizo el rpoceso de promocion y socializacion del programa, posterior a la emision de la resolucion 093 la cual contiene la reglamentacion, normatividad y cronograma de los juegos intercolegiados nacionales 2025.
Se desarrollo la promocion por zonas a los 11 municipios del departamento, en ella se entrego a los actores pirncipales (rectores, coordinadores y docentes) la informacion relacionada con este eventos. Igualmente se apoyo el inicio del proceso de inscripcion de los dpeortistas a la plataforma desiganada por el ministeriio dle deporte para tal fin.
Deportistas proyectados 5965 / 718 con corte al  31  de marzo de 2025,</t>
  </si>
  <si>
    <t>Hasta el momento aun se encuentra el proceso en fase de inscripcion. El ministerio expone la realizacion del programa juegos intercolegiados en 42 disciplinas deportivas, sin embargo el departamento del Quindio tiene la capacidad tecnica de desarrollar  29.
El numero de diciplinas deportivas inscritas con fecha al 31 de marzo es de 25.</t>
  </si>
  <si>
    <t>Durante el primer trimestre no se desarrollaron eventos de deporte social comunitario</t>
  </si>
  <si>
    <t>Durante el primer trimestre se atendieron 7105 beneficiarios, como meta en el plan de desarrollo se tienen 15.000 benficiarios</t>
  </si>
  <si>
    <t>Durante el primer trimestre se realizo la contratacion de monitores y se brindo atencion a los doce (12) municipios con habitos y estilos de vida saludable</t>
  </si>
  <si>
    <t>Durante el segundo trimestre se realizo la contratacion de monitores y se brindo atencion a los doce (12) municipios con habitos y estilos de vida saludable</t>
  </si>
  <si>
    <t>Durante el  segundo trimestre se atendieron 7142 beneficiarios, como meta en el plan de desarrollo se tienen 15.000 benficiarios</t>
  </si>
  <si>
    <t>durante el  segundo trimestre  se brindo acompañamiento tecnico, juridico y /o economico a los organismos depotivos del departamento del Quindio (36 organismos de 40 en total)</t>
  </si>
  <si>
    <t>Al cierre de las inscripciones , y de acuerdo a la Reglamentacion del Ministerio del Deporte; se expone la realizacion del programa juegos intercolegiados en 42 disciplinas deportivas.
El numero de diciplinas deportivas inscritas con fecha al 30 de junio es de 30, la cuales son las realizables por condicionestecnicas y escenarios deportivos (se excluyen las disciplinas que no se practican en el departamento del Quindio)</t>
  </si>
  <si>
    <t>Se realizo el proceso de promocion, socializacion e inscripcion del programa, posterior a la emision de la resolucion 093 la cual contiene la reglamentacion, normatividad y cronograma de los juegos intercolegiados nacionales 2025.
Se desarrollo la promocion por zonas a los 11 municipios del departamento, en ella se entrego a los actores pirncipales (rectores, coordinadores y docentes) la informacion relacionada con este eventos. Igualmente se apoyo en el proceso de inscripcion de los deportistas a la plataforma desiganada por el Ministeriio del deporte para tal fin.
Deportistas proyectados 5965 / 6542 deportistas inscritos</t>
  </si>
  <si>
    <t>Durante el segundo trimestre no se desarrollaron eventos de deporte social comunitario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</si>
</sst>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00"/>
    <numFmt numFmtId="165" formatCode="0.000%"/>
  </numFmts>
  <fonts count="69"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sz val="9"/>
      <name val="Arial"/>
      <family val="2"/>
    </font>
    <font>
      <b/>
      <sz val="16"/>
      <color theme="2" tint="-0.89999084444715716"/>
      <name val="Candara"/>
      <family val="2"/>
    </font>
    <font>
      <b/>
      <sz val="8"/>
      <name val="Arial"/>
      <family val="2"/>
    </font>
    <font>
      <b/>
      <sz val="9"/>
      <name val="Arial"/>
      <family val="2"/>
    </font>
    <font>
      <sz val="10"/>
      <name val="Arial"/>
      <family val="2"/>
    </font>
    <font>
      <b/>
      <i/>
      <sz val="11"/>
      <color theme="1"/>
      <name val="Calibri"/>
      <family val="2"/>
      <scheme val="minor"/>
    </font>
    <font>
      <sz val="12"/>
      <color theme="1"/>
      <name val="Calibri"/>
      <family val="2"/>
      <scheme val="minor"/>
    </font>
    <font>
      <b/>
      <i/>
      <sz val="12"/>
      <color theme="1"/>
      <name val="Calibri"/>
      <family val="2"/>
      <scheme val="minor"/>
    </font>
    <font>
      <b/>
      <sz val="10"/>
      <color theme="1"/>
      <name val="Calibri"/>
      <family val="2"/>
      <scheme val="minor"/>
    </font>
    <font>
      <b/>
      <i/>
      <sz val="9"/>
      <name val="Arial"/>
      <family val="2"/>
    </font>
    <font>
      <b/>
      <sz val="12"/>
      <name val="Arial"/>
      <family val="2"/>
    </font>
    <font>
      <b/>
      <sz val="16"/>
      <name val="Arial"/>
      <family val="2"/>
    </font>
    <font>
      <b/>
      <sz val="14"/>
      <color theme="1"/>
      <name val="Calibri"/>
      <family val="2"/>
      <scheme val="minor"/>
    </font>
    <font>
      <b/>
      <sz val="20"/>
      <color theme="1"/>
      <name val="Calibri"/>
      <family val="2"/>
      <scheme val="minor"/>
    </font>
    <font>
      <b/>
      <sz val="20"/>
      <name val="Arial"/>
      <family val="2"/>
    </font>
    <font>
      <sz val="16"/>
      <color theme="1"/>
      <name val="Calibri"/>
      <family val="2"/>
      <scheme val="minor"/>
    </font>
    <font>
      <b/>
      <sz val="18"/>
      <color theme="1"/>
      <name val="Vrinda"/>
      <family val="2"/>
    </font>
    <font>
      <b/>
      <i/>
      <sz val="16"/>
      <color theme="1"/>
      <name val="Calibri"/>
      <family val="2"/>
      <scheme val="minor"/>
    </font>
    <font>
      <b/>
      <sz val="18"/>
      <color theme="1"/>
      <name val="Calibri"/>
      <family val="2"/>
      <scheme val="minor"/>
    </font>
    <font>
      <b/>
      <i/>
      <sz val="16"/>
      <color rgb="FF000000"/>
      <name val="Calibri"/>
      <family val="2"/>
    </font>
    <font>
      <sz val="18"/>
      <color rgb="FF000000"/>
      <name val="Calibri"/>
      <family val="2"/>
    </font>
    <font>
      <b/>
      <sz val="18"/>
      <color rgb="FF000000"/>
      <name val="Calibri"/>
      <family val="2"/>
    </font>
    <font>
      <b/>
      <sz val="24"/>
      <color rgb="FF000000"/>
      <name val="Calibri"/>
      <family val="2"/>
    </font>
    <font>
      <sz val="20"/>
      <color rgb="FF000000"/>
      <name val="Calibri"/>
      <family val="2"/>
    </font>
    <font>
      <sz val="10"/>
      <color theme="1"/>
      <name val="Calibri"/>
      <family val="2"/>
      <scheme val="minor"/>
    </font>
    <font>
      <b/>
      <i/>
      <sz val="14"/>
      <color theme="1"/>
      <name val="Calibri"/>
      <family val="2"/>
      <scheme val="minor"/>
    </font>
    <font>
      <sz val="8"/>
      <color theme="1"/>
      <name val="Agency FB"/>
      <family val="2"/>
    </font>
    <font>
      <sz val="12"/>
      <name val="Arial"/>
      <family val="2"/>
    </font>
    <font>
      <sz val="11"/>
      <name val="Calibri"/>
      <family val="2"/>
      <scheme val="minor"/>
    </font>
    <font>
      <b/>
      <sz val="16"/>
      <name val="Calibri"/>
      <family val="2"/>
      <scheme val="minor"/>
    </font>
    <font>
      <b/>
      <sz val="10"/>
      <name val="Calibri"/>
      <family val="2"/>
      <scheme val="minor"/>
    </font>
    <font>
      <sz val="10"/>
      <name val="Calibri"/>
      <family val="2"/>
      <scheme val="minor"/>
    </font>
    <font>
      <sz val="10"/>
      <color theme="1"/>
      <name val="Arial Narrow"/>
      <family val="2"/>
    </font>
    <font>
      <b/>
      <sz val="10"/>
      <color theme="1"/>
      <name val="Arial Narrow"/>
      <family val="2"/>
    </font>
    <font>
      <sz val="9"/>
      <name val="Calibri"/>
      <family val="2"/>
      <scheme val="minor"/>
    </font>
    <font>
      <sz val="8"/>
      <name val="Calibri"/>
      <family val="2"/>
      <scheme val="minor"/>
    </font>
    <font>
      <b/>
      <sz val="8"/>
      <name val="Calibri"/>
      <family val="2"/>
      <scheme val="minor"/>
    </font>
    <font>
      <b/>
      <sz val="18"/>
      <name val="Calibri"/>
      <family val="2"/>
      <scheme val="minor"/>
    </font>
    <font>
      <b/>
      <sz val="20"/>
      <color theme="0"/>
      <name val="Arial"/>
      <family val="2"/>
    </font>
    <font>
      <b/>
      <sz val="18"/>
      <color theme="0"/>
      <name val="Arial"/>
      <family val="2"/>
    </font>
    <font>
      <b/>
      <sz val="20"/>
      <color theme="0" tint="-4.9989318521683403E-2"/>
      <name val="Arial"/>
      <family val="2"/>
    </font>
    <font>
      <sz val="10"/>
      <color theme="0" tint="-0.499984740745262"/>
      <name val="Arial"/>
      <family val="2"/>
    </font>
    <font>
      <sz val="10"/>
      <color theme="0" tint="-0.249977111117893"/>
      <name val="Arial"/>
      <family val="2"/>
    </font>
    <font>
      <b/>
      <sz val="10"/>
      <color theme="0"/>
      <name val="Arial"/>
      <family val="2"/>
    </font>
    <font>
      <b/>
      <sz val="10"/>
      <color theme="0" tint="-0.14999847407452621"/>
      <name val="Arial"/>
      <family val="2"/>
    </font>
    <font>
      <b/>
      <i/>
      <sz val="18"/>
      <color theme="1"/>
      <name val="Calibri"/>
      <family val="2"/>
      <scheme val="minor"/>
    </font>
    <font>
      <b/>
      <sz val="10"/>
      <name val="Arial"/>
      <family val="2"/>
    </font>
    <font>
      <sz val="14"/>
      <color theme="1"/>
      <name val="Calibri"/>
      <family val="2"/>
      <scheme val="minor"/>
    </font>
    <font>
      <b/>
      <sz val="11"/>
      <name val="Calibri"/>
      <family val="2"/>
      <scheme val="minor"/>
    </font>
    <font>
      <i/>
      <sz val="14"/>
      <color theme="1"/>
      <name val="Calibri"/>
      <family val="2"/>
      <scheme val="minor"/>
    </font>
    <font>
      <b/>
      <sz val="14"/>
      <name val="Arial"/>
      <family val="2"/>
    </font>
    <font>
      <sz val="22"/>
      <color rgb="FFFF0000"/>
      <name val="Calibri"/>
      <family val="2"/>
      <scheme val="minor"/>
    </font>
    <font>
      <b/>
      <sz val="22"/>
      <color theme="1"/>
      <name val="Calibri"/>
      <family val="2"/>
      <scheme val="minor"/>
    </font>
    <font>
      <b/>
      <sz val="22"/>
      <color rgb="FFFFFFFF"/>
      <name val="Calibri"/>
      <family val="2"/>
    </font>
    <font>
      <b/>
      <i/>
      <sz val="18"/>
      <color rgb="FF000000"/>
      <name val="Calibri"/>
      <family val="2"/>
    </font>
    <font>
      <b/>
      <sz val="20"/>
      <color rgb="FF000000"/>
      <name val="Calibri"/>
      <family val="2"/>
    </font>
    <font>
      <b/>
      <sz val="24"/>
      <color theme="1"/>
      <name val="Calibri"/>
      <family val="2"/>
      <scheme val="minor"/>
    </font>
    <font>
      <b/>
      <sz val="22"/>
      <name val="Arial"/>
      <family val="2"/>
    </font>
    <font>
      <b/>
      <sz val="11"/>
      <name val="Arial"/>
      <family val="2"/>
    </font>
    <font>
      <sz val="11"/>
      <name val="Arial"/>
      <family val="2"/>
    </font>
    <font>
      <b/>
      <i/>
      <sz val="11"/>
      <name val="Arial"/>
      <family val="2"/>
    </font>
    <font>
      <b/>
      <i/>
      <sz val="11"/>
      <name val="Calibri"/>
      <family val="2"/>
      <scheme val="minor"/>
    </font>
    <font>
      <i/>
      <sz val="11"/>
      <color theme="1"/>
      <name val="Calibri"/>
      <family val="2"/>
      <scheme val="minor"/>
    </font>
    <font>
      <sz val="11"/>
      <color rgb="FFFF0000"/>
      <name val="Calibri"/>
      <family val="2"/>
      <scheme val="minor"/>
    </font>
  </fonts>
  <fills count="2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499984740745262"/>
        <bgColor indexed="64"/>
      </patternFill>
    </fill>
    <fill>
      <patternFill patternType="solid">
        <fgColor rgb="FF92D050"/>
        <bgColor indexed="64"/>
      </patternFill>
    </fill>
    <fill>
      <patternFill patternType="solid">
        <fgColor rgb="FFFF0000"/>
        <bgColor indexed="64"/>
      </patternFill>
    </fill>
    <fill>
      <patternFill patternType="solid">
        <fgColor theme="3" tint="0.39997558519241921"/>
        <bgColor indexed="64"/>
      </patternFill>
    </fill>
    <fill>
      <patternFill patternType="solid">
        <fgColor rgb="FF00B050"/>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9"/>
        <bgColor indexed="64"/>
      </patternFill>
    </fill>
    <fill>
      <patternFill patternType="solid">
        <fgColor rgb="FFFF6600"/>
        <bgColor indexed="64"/>
      </patternFill>
    </fill>
    <fill>
      <patternFill patternType="solid">
        <fgColor rgb="FFCC00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CCFF66"/>
        <bgColor indexed="64"/>
      </patternFill>
    </fill>
    <fill>
      <patternFill patternType="solid">
        <fgColor theme="0"/>
        <bgColor indexed="64"/>
      </patternFill>
    </fill>
    <fill>
      <patternFill patternType="solid">
        <fgColor theme="6" tint="0.59999389629810485"/>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ck">
        <color auto="1"/>
      </left>
      <right/>
      <top/>
      <bottom style="thick">
        <color auto="1"/>
      </bottom>
      <diagonal/>
    </border>
    <border>
      <left style="thick">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top style="thick">
        <color indexed="64"/>
      </top>
      <bottom/>
      <diagonal/>
    </border>
    <border>
      <left style="thin">
        <color indexed="64"/>
      </left>
      <right style="thin">
        <color indexed="64"/>
      </right>
      <top style="medium">
        <color indexed="64"/>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medium">
        <color rgb="FFFFFFFF"/>
      </top>
      <bottom style="medium">
        <color rgb="FFFFFFFF"/>
      </bottom>
      <diagonal/>
    </border>
    <border>
      <left/>
      <right/>
      <top/>
      <bottom style="medium">
        <color rgb="FFFFFFFF"/>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FFFFFF"/>
      </left>
      <right style="medium">
        <color rgb="FFFFFFFF"/>
      </right>
      <top style="thick">
        <color rgb="FFFFFFFF"/>
      </top>
      <bottom style="thin">
        <color indexed="64"/>
      </bottom>
      <diagonal/>
    </border>
    <border>
      <left style="medium">
        <color rgb="FFFFFFFF"/>
      </left>
      <right style="medium">
        <color rgb="FFFFFFFF"/>
      </right>
      <top/>
      <bottom style="medium">
        <color rgb="FFFFFFFF"/>
      </bottom>
      <diagonal/>
    </border>
    <border>
      <left style="medium">
        <color rgb="FFFFFFFF"/>
      </left>
      <right style="medium">
        <color rgb="FFFFFFFF"/>
      </right>
      <top style="thin">
        <color indexed="64"/>
      </top>
      <bottom style="thin">
        <color indexed="64"/>
      </bottom>
      <diagonal/>
    </border>
    <border>
      <left style="medium">
        <color rgb="FFFFFFFF"/>
      </left>
      <right style="medium">
        <color rgb="FFFFFFFF"/>
      </right>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style="thin">
        <color indexed="64"/>
      </top>
      <bottom style="thin">
        <color indexed="64"/>
      </bottom>
      <diagonal/>
    </border>
  </borders>
  <cellStyleXfs count="4">
    <xf numFmtId="0" fontId="0" fillId="0" borderId="0"/>
    <xf numFmtId="9" fontId="4" fillId="0" borderId="0" applyFont="0" applyFill="0" applyBorder="0" applyAlignment="0" applyProtection="0"/>
    <xf numFmtId="0" fontId="9" fillId="0" borderId="0"/>
    <xf numFmtId="43" fontId="4" fillId="0" borderId="0" applyFont="0" applyFill="0" applyBorder="0" applyAlignment="0" applyProtection="0"/>
  </cellStyleXfs>
  <cellXfs count="420">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5" fillId="0" borderId="0" xfId="0" applyFont="1" applyAlignment="1">
      <alignment wrapText="1"/>
    </xf>
    <xf numFmtId="0" fontId="7" fillId="0" borderId="0" xfId="0" applyFont="1" applyAlignment="1">
      <alignment horizontal="center" vertical="center" wrapText="1"/>
    </xf>
    <xf numFmtId="0" fontId="0" fillId="0" borderId="0" xfId="0" applyAlignment="1">
      <alignment vertical="center" wrapText="1"/>
    </xf>
    <xf numFmtId="0" fontId="5" fillId="0" borderId="0" xfId="0" applyFont="1" applyAlignment="1">
      <alignment textRotation="90" wrapText="1"/>
    </xf>
    <xf numFmtId="0" fontId="5" fillId="0" borderId="0" xfId="0" applyFont="1" applyAlignment="1">
      <alignment horizontal="left" vertical="center" wrapText="1"/>
    </xf>
    <xf numFmtId="0" fontId="5"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center" textRotation="90" wrapText="1"/>
    </xf>
    <xf numFmtId="0" fontId="0" fillId="0" borderId="0" xfId="0" applyAlignment="1">
      <alignment horizontal="center" vertical="center" textRotation="90" wrapText="1"/>
    </xf>
    <xf numFmtId="0" fontId="5" fillId="0" borderId="0" xfId="0" applyFont="1" applyAlignment="1">
      <alignment horizontal="center" textRotation="90" wrapText="1"/>
    </xf>
    <xf numFmtId="0" fontId="8" fillId="0" borderId="0" xfId="0" applyFont="1" applyAlignment="1">
      <alignment wrapText="1"/>
    </xf>
    <xf numFmtId="0" fontId="11" fillId="0" borderId="1" xfId="0" applyFont="1" applyBorder="1" applyAlignment="1">
      <alignment horizontal="center" vertical="center" textRotation="90" wrapText="1"/>
    </xf>
    <xf numFmtId="0" fontId="2" fillId="0" borderId="0" xfId="0" applyFont="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textRotation="90" wrapText="1"/>
      <protection locked="0"/>
    </xf>
    <xf numFmtId="0" fontId="11" fillId="0" borderId="1" xfId="0" applyFont="1" applyBorder="1" applyAlignment="1" applyProtection="1">
      <alignment horizontal="center" vertical="center" textRotation="90" wrapText="1"/>
      <protection locked="0"/>
    </xf>
    <xf numFmtId="0" fontId="0" fillId="0" borderId="1" xfId="0" applyBorder="1" applyAlignment="1">
      <alignment vertical="center" wrapText="1"/>
    </xf>
    <xf numFmtId="0" fontId="1" fillId="0" borderId="1" xfId="0" applyFont="1" applyBorder="1" applyAlignment="1">
      <alignment horizontal="center" vertical="center" wrapText="1"/>
    </xf>
    <xf numFmtId="0" fontId="13" fillId="0" borderId="1" xfId="0" applyFont="1" applyBorder="1" applyAlignment="1">
      <alignment horizontal="center" vertical="center" textRotation="90" wrapText="1"/>
    </xf>
    <xf numFmtId="0" fontId="14" fillId="0" borderId="1" xfId="0" applyFont="1" applyBorder="1" applyAlignment="1">
      <alignment horizontal="center" wrapText="1"/>
    </xf>
    <xf numFmtId="0" fontId="5" fillId="0" borderId="0" xfId="0" applyFont="1" applyAlignment="1">
      <alignment horizontal="center" vertical="center" textRotation="90" wrapText="1"/>
    </xf>
    <xf numFmtId="0" fontId="5" fillId="0" borderId="0" xfId="0" applyFont="1" applyAlignment="1">
      <alignment horizontal="center" vertical="center" wrapText="1"/>
    </xf>
    <xf numFmtId="0" fontId="8" fillId="0" borderId="0" xfId="0" applyFont="1" applyAlignment="1">
      <alignment horizontal="center" vertical="center" wrapText="1"/>
    </xf>
    <xf numFmtId="9" fontId="0" fillId="0" borderId="1" xfId="0" applyNumberFormat="1" applyBorder="1" applyAlignment="1">
      <alignment horizontal="center" vertical="center" wrapText="1"/>
    </xf>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vertical="center"/>
    </xf>
    <xf numFmtId="0" fontId="1" fillId="0" borderId="30" xfId="0" applyFont="1" applyBorder="1" applyAlignment="1">
      <alignment horizontal="center" vertical="center" textRotation="90" wrapText="1"/>
    </xf>
    <xf numFmtId="0" fontId="2" fillId="0" borderId="2" xfId="0" applyFont="1" applyBorder="1" applyAlignment="1">
      <alignment horizontal="center" vertical="center" wrapText="1"/>
    </xf>
    <xf numFmtId="0" fontId="11" fillId="0" borderId="0" xfId="0" applyFont="1" applyAlignment="1">
      <alignment horizontal="center" vertical="center" wrapText="1"/>
    </xf>
    <xf numFmtId="0" fontId="2" fillId="0" borderId="30" xfId="0" applyFont="1" applyBorder="1" applyAlignment="1" applyProtection="1">
      <alignment horizontal="center" vertical="center" wrapText="1"/>
      <protection locked="0"/>
    </xf>
    <xf numFmtId="9" fontId="1" fillId="3" borderId="1" xfId="1" applyFont="1" applyFill="1" applyBorder="1" applyAlignment="1">
      <alignment horizontal="center" vertical="center" wrapText="1"/>
    </xf>
    <xf numFmtId="0" fontId="1" fillId="0" borderId="1" xfId="0" applyFont="1" applyBorder="1" applyAlignment="1">
      <alignment horizontal="center" vertical="center" textRotation="90" wrapText="1"/>
    </xf>
    <xf numFmtId="0" fontId="3" fillId="0" borderId="1" xfId="0" applyFont="1" applyBorder="1" applyAlignment="1">
      <alignment horizontal="center" vertical="center" wrapText="1"/>
    </xf>
    <xf numFmtId="0" fontId="20" fillId="0" borderId="1" xfId="0" applyFont="1" applyBorder="1" applyAlignment="1">
      <alignment horizontal="center" vertical="center" wrapText="1"/>
    </xf>
    <xf numFmtId="9" fontId="3" fillId="3" borderId="1" xfId="1" applyFont="1" applyFill="1" applyBorder="1" applyAlignment="1">
      <alignment horizontal="center" vertical="center" wrapText="1"/>
    </xf>
    <xf numFmtId="9" fontId="20" fillId="0" borderId="1" xfId="0" applyNumberFormat="1" applyFont="1" applyBorder="1" applyAlignment="1">
      <alignment horizontal="center" vertical="center" wrapText="1"/>
    </xf>
    <xf numFmtId="0" fontId="20" fillId="0" borderId="0" xfId="0" applyFont="1" applyAlignment="1">
      <alignment horizontal="center" vertical="center" wrapText="1"/>
    </xf>
    <xf numFmtId="0" fontId="21" fillId="0" borderId="1" xfId="0" applyFont="1" applyBorder="1" applyAlignment="1">
      <alignment vertical="center" wrapText="1"/>
    </xf>
    <xf numFmtId="0" fontId="0" fillId="8" borderId="1" xfId="0" applyFill="1" applyBorder="1" applyAlignment="1">
      <alignment horizontal="center" vertical="center"/>
    </xf>
    <xf numFmtId="0" fontId="0" fillId="8" borderId="33" xfId="0" applyFill="1" applyBorder="1" applyAlignment="1">
      <alignment horizontal="center" vertical="center"/>
    </xf>
    <xf numFmtId="0" fontId="0" fillId="8" borderId="35" xfId="0" applyFill="1" applyBorder="1" applyAlignment="1">
      <alignment horizontal="center" vertical="center"/>
    </xf>
    <xf numFmtId="0" fontId="1" fillId="9" borderId="0" xfId="0" applyFont="1" applyFill="1" applyAlignment="1">
      <alignment horizontal="center" vertical="center"/>
    </xf>
    <xf numFmtId="0" fontId="1" fillId="9" borderId="14" xfId="0" applyFont="1" applyFill="1" applyBorder="1" applyAlignment="1">
      <alignment horizontal="center" vertical="center"/>
    </xf>
    <xf numFmtId="0" fontId="0" fillId="9" borderId="1" xfId="0" applyFill="1" applyBorder="1" applyAlignment="1">
      <alignment horizontal="center" vertical="center"/>
    </xf>
    <xf numFmtId="0" fontId="0" fillId="9" borderId="29" xfId="0" applyFill="1" applyBorder="1" applyAlignment="1">
      <alignment horizontal="center" vertical="center"/>
    </xf>
    <xf numFmtId="0" fontId="1" fillId="9" borderId="24" xfId="0" applyFont="1" applyFill="1" applyBorder="1" applyAlignment="1">
      <alignment horizontal="center" vertical="center"/>
    </xf>
    <xf numFmtId="0" fontId="0" fillId="9" borderId="26" xfId="0" applyFill="1" applyBorder="1" applyAlignment="1">
      <alignment horizontal="center" vertical="center"/>
    </xf>
    <xf numFmtId="0" fontId="0" fillId="9" borderId="19" xfId="0" applyFill="1" applyBorder="1" applyAlignment="1">
      <alignment horizontal="center" vertical="center"/>
    </xf>
    <xf numFmtId="0" fontId="0" fillId="10" borderId="13" xfId="0" applyFill="1" applyBorder="1" applyAlignment="1">
      <alignment vertical="center"/>
    </xf>
    <xf numFmtId="0" fontId="0" fillId="10" borderId="20" xfId="0" applyFill="1" applyBorder="1" applyAlignment="1">
      <alignment vertical="center"/>
    </xf>
    <xf numFmtId="0" fontId="0" fillId="10" borderId="21" xfId="0" applyFill="1" applyBorder="1" applyAlignment="1">
      <alignment vertical="center"/>
    </xf>
    <xf numFmtId="0" fontId="0" fillId="10" borderId="15" xfId="0" applyFill="1" applyBorder="1" applyAlignment="1">
      <alignment vertical="center"/>
    </xf>
    <xf numFmtId="0" fontId="0" fillId="10" borderId="22" xfId="0" applyFill="1" applyBorder="1" applyAlignment="1">
      <alignment vertical="center"/>
    </xf>
    <xf numFmtId="0" fontId="10" fillId="7" borderId="10" xfId="0" applyFont="1" applyFill="1" applyBorder="1" applyAlignment="1">
      <alignment vertical="center"/>
    </xf>
    <xf numFmtId="0" fontId="0" fillId="7" borderId="8" xfId="0" applyFill="1" applyBorder="1" applyAlignment="1">
      <alignment vertical="center"/>
    </xf>
    <xf numFmtId="0" fontId="0" fillId="7" borderId="9" xfId="0" applyFill="1" applyBorder="1" applyAlignment="1">
      <alignment vertical="center"/>
    </xf>
    <xf numFmtId="0" fontId="0" fillId="11" borderId="13" xfId="0" applyFill="1" applyBorder="1" applyAlignment="1">
      <alignment horizontal="center" vertical="center"/>
    </xf>
    <xf numFmtId="0" fontId="1" fillId="11" borderId="2" xfId="0" applyFont="1" applyFill="1" applyBorder="1" applyAlignment="1">
      <alignment vertical="center"/>
    </xf>
    <xf numFmtId="0" fontId="0" fillId="11" borderId="14" xfId="0" applyFill="1" applyBorder="1" applyAlignment="1">
      <alignment vertical="center"/>
    </xf>
    <xf numFmtId="0" fontId="1" fillId="11" borderId="27" xfId="0" applyFont="1" applyFill="1" applyBorder="1" applyAlignment="1">
      <alignment vertical="center"/>
    </xf>
    <xf numFmtId="0" fontId="0" fillId="11" borderId="15" xfId="0" applyFill="1" applyBorder="1" applyAlignment="1">
      <alignment horizontal="center" vertical="center"/>
    </xf>
    <xf numFmtId="0" fontId="1" fillId="11" borderId="28" xfId="0" applyFont="1" applyFill="1" applyBorder="1" applyAlignment="1">
      <alignment vertical="center"/>
    </xf>
    <xf numFmtId="0" fontId="0" fillId="11" borderId="16" xfId="0" applyFill="1" applyBorder="1" applyAlignment="1">
      <alignment vertical="center"/>
    </xf>
    <xf numFmtId="0" fontId="0" fillId="12" borderId="29" xfId="0" applyFill="1" applyBorder="1" applyAlignment="1">
      <alignment horizontal="center" vertical="center"/>
    </xf>
    <xf numFmtId="0" fontId="0" fillId="12" borderId="19" xfId="0" applyFill="1" applyBorder="1" applyAlignment="1">
      <alignment horizontal="center" vertical="center"/>
    </xf>
    <xf numFmtId="0" fontId="0" fillId="12" borderId="40" xfId="0" applyFill="1" applyBorder="1" applyAlignment="1">
      <alignment vertical="center" wrapText="1"/>
    </xf>
    <xf numFmtId="0" fontId="0" fillId="12" borderId="29" xfId="0" applyFill="1" applyBorder="1" applyAlignment="1">
      <alignment vertical="center" wrapText="1"/>
    </xf>
    <xf numFmtId="0" fontId="0" fillId="12" borderId="19" xfId="0" applyFill="1" applyBorder="1" applyAlignment="1">
      <alignment vertical="center" wrapText="1"/>
    </xf>
    <xf numFmtId="0" fontId="0" fillId="12" borderId="1" xfId="0" applyFill="1" applyBorder="1" applyAlignment="1">
      <alignment horizontal="center" vertical="center"/>
    </xf>
    <xf numFmtId="0" fontId="0" fillId="12" borderId="26" xfId="0" applyFill="1" applyBorder="1" applyAlignment="1">
      <alignment horizontal="center" vertical="center"/>
    </xf>
    <xf numFmtId="0" fontId="12" fillId="12" borderId="42" xfId="0" applyFont="1" applyFill="1" applyBorder="1" applyAlignment="1">
      <alignment vertical="center"/>
    </xf>
    <xf numFmtId="0" fontId="12" fillId="12" borderId="1" xfId="0" applyFont="1" applyFill="1" applyBorder="1" applyAlignment="1">
      <alignment vertical="center"/>
    </xf>
    <xf numFmtId="0" fontId="12" fillId="12" borderId="26" xfId="0" applyFont="1" applyFill="1" applyBorder="1" applyAlignment="1">
      <alignment vertical="center"/>
    </xf>
    <xf numFmtId="0" fontId="24" fillId="13" borderId="44" xfId="0" applyFont="1" applyFill="1" applyBorder="1" applyAlignment="1">
      <alignment horizontal="center" vertical="center" wrapText="1" readingOrder="1"/>
    </xf>
    <xf numFmtId="0" fontId="26" fillId="13" borderId="44" xfId="0" applyFont="1" applyFill="1" applyBorder="1" applyAlignment="1">
      <alignment horizontal="center" vertical="center" wrapText="1" readingOrder="1"/>
    </xf>
    <xf numFmtId="0" fontId="1" fillId="14" borderId="36" xfId="0" applyFont="1" applyFill="1" applyBorder="1" applyAlignment="1">
      <alignment horizontal="center" vertical="center"/>
    </xf>
    <xf numFmtId="0" fontId="0" fillId="14" borderId="39" xfId="0" applyFill="1" applyBorder="1" applyAlignment="1">
      <alignment vertical="center"/>
    </xf>
    <xf numFmtId="0" fontId="0" fillId="14" borderId="37" xfId="0" applyFill="1" applyBorder="1" applyAlignment="1">
      <alignment vertical="center"/>
    </xf>
    <xf numFmtId="0" fontId="0" fillId="14" borderId="38" xfId="0" applyFill="1" applyBorder="1" applyAlignment="1">
      <alignment vertical="center"/>
    </xf>
    <xf numFmtId="0" fontId="2" fillId="0" borderId="0" xfId="0" applyFont="1" applyAlignment="1">
      <alignment horizontal="center" vertical="center" wrapText="1"/>
    </xf>
    <xf numFmtId="0" fontId="29" fillId="0" borderId="1" xfId="0" applyFont="1" applyBorder="1" applyAlignment="1">
      <alignment horizontal="center" vertical="center" wrapText="1"/>
    </xf>
    <xf numFmtId="0" fontId="2" fillId="0" borderId="42"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0" xfId="0" applyFont="1" applyBorder="1" applyAlignment="1">
      <alignment horizontal="center" vertical="center" wrapText="1"/>
    </xf>
    <xf numFmtId="0" fontId="29" fillId="0" borderId="29" xfId="0" applyFont="1" applyBorder="1" applyAlignment="1">
      <alignment horizontal="center" vertical="center" wrapText="1"/>
    </xf>
    <xf numFmtId="0" fontId="0" fillId="0" borderId="29" xfId="0" applyBorder="1" applyAlignment="1">
      <alignment horizontal="center" vertical="center" wrapText="1"/>
    </xf>
    <xf numFmtId="0" fontId="1" fillId="0" borderId="26" xfId="0" applyFont="1" applyBorder="1" applyAlignment="1">
      <alignment horizontal="center" vertical="center" wrapText="1"/>
    </xf>
    <xf numFmtId="0" fontId="0" fillId="0" borderId="26" xfId="0" applyBorder="1" applyAlignment="1">
      <alignment horizontal="center" vertical="center" wrapText="1"/>
    </xf>
    <xf numFmtId="0" fontId="0" fillId="0" borderId="19" xfId="0" applyBorder="1" applyAlignment="1">
      <alignment horizontal="center" vertical="center" wrapText="1"/>
    </xf>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50" xfId="0" applyBorder="1" applyAlignment="1">
      <alignment horizontal="center" vertical="center" wrapText="1"/>
    </xf>
    <xf numFmtId="0" fontId="2"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19" xfId="0" applyFont="1" applyBorder="1" applyAlignment="1">
      <alignment horizontal="center" vertical="center" wrapText="1"/>
    </xf>
    <xf numFmtId="0" fontId="0" fillId="3" borderId="1" xfId="0" applyFill="1" applyBorder="1" applyAlignment="1">
      <alignment horizontal="center" vertical="center"/>
    </xf>
    <xf numFmtId="0" fontId="31" fillId="0" borderId="0" xfId="0" applyFont="1" applyAlignment="1">
      <alignment horizontal="center" vertical="center"/>
    </xf>
    <xf numFmtId="0" fontId="0" fillId="5" borderId="1" xfId="0" applyFill="1" applyBorder="1" applyAlignment="1">
      <alignment horizontal="center" vertical="center"/>
    </xf>
    <xf numFmtId="0" fontId="0" fillId="4" borderId="1" xfId="0" applyFill="1" applyBorder="1" applyAlignment="1">
      <alignment horizontal="center" vertical="center"/>
    </xf>
    <xf numFmtId="0" fontId="0" fillId="15" borderId="1" xfId="0" applyFill="1" applyBorder="1" applyAlignment="1">
      <alignment horizontal="center" vertical="center"/>
    </xf>
    <xf numFmtId="0" fontId="0" fillId="6" borderId="1" xfId="0" applyFill="1" applyBorder="1" applyAlignment="1">
      <alignment horizontal="center" vertical="center"/>
    </xf>
    <xf numFmtId="0" fontId="2" fillId="5"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1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4" borderId="1" xfId="0" applyFont="1" applyFill="1" applyBorder="1" applyAlignment="1">
      <alignment horizontal="center" vertical="center"/>
    </xf>
    <xf numFmtId="0" fontId="19" fillId="0" borderId="0" xfId="0" applyFont="1" applyAlignment="1">
      <alignment vertical="center" wrapText="1"/>
    </xf>
    <xf numFmtId="0" fontId="0" fillId="0" borderId="0" xfId="0" applyAlignment="1" applyProtection="1">
      <alignment horizontal="center" vertical="center" wrapText="1"/>
      <protection locked="0"/>
    </xf>
    <xf numFmtId="0" fontId="0" fillId="0" borderId="0" xfId="0" applyAlignment="1" applyProtection="1">
      <alignment horizontal="center" vertical="center" textRotation="90" wrapText="1"/>
      <protection locked="0"/>
    </xf>
    <xf numFmtId="0" fontId="1" fillId="0" borderId="0" xfId="0" applyFont="1" applyAlignment="1" applyProtection="1">
      <alignment horizontal="center" vertical="center" wrapText="1"/>
      <protection locked="0"/>
    </xf>
    <xf numFmtId="9" fontId="0" fillId="0" borderId="0" xfId="1" applyFont="1" applyBorder="1" applyAlignment="1" applyProtection="1">
      <alignment horizontal="center" vertical="center" wrapText="1"/>
      <protection locked="0"/>
    </xf>
    <xf numFmtId="0" fontId="11" fillId="0" borderId="0" xfId="0" applyFont="1" applyAlignment="1">
      <alignment horizontal="center" vertical="center" textRotation="90" wrapText="1"/>
    </xf>
    <xf numFmtId="0" fontId="25" fillId="0" borderId="52" xfId="0" applyFont="1" applyBorder="1" applyAlignment="1">
      <alignment horizontal="center" vertical="center" wrapText="1"/>
    </xf>
    <xf numFmtId="0" fontId="25" fillId="0" borderId="52" xfId="0" applyFont="1" applyBorder="1" applyAlignment="1">
      <alignment horizontal="center" vertical="center" wrapText="1" readingOrder="1"/>
    </xf>
    <xf numFmtId="0" fontId="25" fillId="0" borderId="53" xfId="0" applyFont="1" applyBorder="1" applyAlignment="1">
      <alignment horizontal="center" vertical="center" wrapText="1"/>
    </xf>
    <xf numFmtId="0" fontId="25" fillId="0" borderId="53" xfId="0" applyFont="1" applyBorder="1" applyAlignment="1">
      <alignment horizontal="center" vertical="center" wrapText="1" readingOrder="1"/>
    </xf>
    <xf numFmtId="0" fontId="11" fillId="0" borderId="0" xfId="0" applyFont="1"/>
    <xf numFmtId="0" fontId="32" fillId="0" borderId="0" xfId="0" applyFont="1" applyAlignment="1">
      <alignment wrapText="1"/>
    </xf>
    <xf numFmtId="0" fontId="32" fillId="0" borderId="0" xfId="0" applyFont="1" applyAlignment="1">
      <alignment horizontal="center" vertical="center" textRotation="90" wrapText="1"/>
    </xf>
    <xf numFmtId="0" fontId="3" fillId="0" borderId="0" xfId="0" applyFont="1" applyAlignment="1">
      <alignment horizontal="center" vertical="center" wrapText="1"/>
    </xf>
    <xf numFmtId="0" fontId="1" fillId="0" borderId="55" xfId="0" applyFont="1" applyBorder="1" applyAlignment="1">
      <alignment horizontal="center" vertical="center" wrapText="1"/>
    </xf>
    <xf numFmtId="0" fontId="1" fillId="0" borderId="28" xfId="0" applyFont="1" applyBorder="1" applyAlignment="1">
      <alignment horizontal="center" vertical="center" wrapText="1"/>
    </xf>
    <xf numFmtId="9" fontId="1" fillId="3" borderId="28" xfId="1" applyFont="1" applyFill="1" applyBorder="1" applyAlignment="1">
      <alignment horizontal="center" vertical="center" wrapText="1"/>
    </xf>
    <xf numFmtId="9" fontId="0" fillId="0" borderId="22" xfId="0" applyNumberFormat="1" applyBorder="1" applyAlignment="1">
      <alignment horizontal="center" vertical="center" wrapText="1"/>
    </xf>
    <xf numFmtId="0" fontId="33" fillId="0" borderId="0" xfId="0" applyFont="1" applyAlignment="1">
      <alignment horizontal="center" vertical="center" wrapText="1"/>
    </xf>
    <xf numFmtId="0" fontId="33" fillId="0" borderId="0" xfId="0" applyFont="1" applyAlignment="1">
      <alignment vertical="center" wrapText="1"/>
    </xf>
    <xf numFmtId="0" fontId="36" fillId="0" borderId="0" xfId="0" applyFont="1" applyAlignment="1">
      <alignment horizontal="center" vertical="center" wrapText="1"/>
    </xf>
    <xf numFmtId="0" fontId="29" fillId="0" borderId="0" xfId="0" applyFont="1" applyAlignment="1">
      <alignment horizontal="center" vertical="center" wrapText="1"/>
    </xf>
    <xf numFmtId="0" fontId="39" fillId="0" borderId="57" xfId="0" applyFont="1" applyBorder="1" applyAlignment="1">
      <alignment vertical="center" wrapText="1"/>
    </xf>
    <xf numFmtId="0" fontId="41" fillId="0" borderId="57" xfId="0" applyFont="1" applyBorder="1" applyAlignment="1">
      <alignment horizontal="center" vertical="center" wrapText="1"/>
    </xf>
    <xf numFmtId="0" fontId="29" fillId="0" borderId="0" xfId="0" applyFont="1" applyAlignment="1">
      <alignment vertical="center" wrapText="1"/>
    </xf>
    <xf numFmtId="0" fontId="29" fillId="0" borderId="1" xfId="0" applyFont="1" applyBorder="1" applyAlignment="1">
      <alignment vertical="center" wrapText="1"/>
    </xf>
    <xf numFmtId="0" fontId="33" fillId="0" borderId="1" xfId="0" applyFont="1" applyBorder="1" applyAlignment="1">
      <alignment horizontal="center" vertical="center" wrapText="1"/>
    </xf>
    <xf numFmtId="0" fontId="15" fillId="0" borderId="0" xfId="0" applyFont="1" applyAlignment="1">
      <alignment vertical="center" textRotation="90" wrapText="1"/>
    </xf>
    <xf numFmtId="0" fontId="34" fillId="0" borderId="56" xfId="0" applyFont="1" applyBorder="1" applyAlignment="1">
      <alignment vertical="center" wrapText="1"/>
    </xf>
    <xf numFmtId="0" fontId="13" fillId="2" borderId="1" xfId="0" applyFont="1" applyFill="1" applyBorder="1" applyAlignment="1">
      <alignment horizontal="center" vertical="center" textRotation="90" wrapText="1"/>
    </xf>
    <xf numFmtId="0" fontId="43" fillId="17" borderId="1" xfId="0" applyFont="1" applyFill="1" applyBorder="1" applyAlignment="1">
      <alignment horizontal="center" vertical="center" wrapText="1"/>
    </xf>
    <xf numFmtId="0" fontId="44" fillId="16" borderId="1" xfId="0" applyFont="1" applyFill="1" applyBorder="1" applyAlignment="1">
      <alignment horizontal="center" vertical="center" wrapText="1"/>
    </xf>
    <xf numFmtId="0" fontId="44" fillId="17" borderId="1" xfId="0" applyFont="1" applyFill="1" applyBorder="1" applyAlignment="1">
      <alignment horizontal="center" vertical="center" wrapText="1"/>
    </xf>
    <xf numFmtId="0" fontId="44" fillId="4" borderId="35" xfId="0" applyFont="1" applyFill="1" applyBorder="1" applyAlignment="1">
      <alignment horizontal="center" vertical="center" wrapText="1"/>
    </xf>
    <xf numFmtId="0" fontId="45" fillId="16" borderId="1" xfId="0" applyFont="1" applyFill="1" applyBorder="1" applyAlignment="1">
      <alignment horizontal="center" vertical="center" wrapText="1"/>
    </xf>
    <xf numFmtId="0" fontId="45" fillId="16" borderId="59" xfId="0" applyFont="1" applyFill="1" applyBorder="1" applyAlignment="1">
      <alignment horizontal="center" vertical="center" wrapText="1"/>
    </xf>
    <xf numFmtId="0" fontId="45" fillId="16" borderId="35" xfId="0" applyFont="1" applyFill="1" applyBorder="1" applyAlignment="1">
      <alignment horizontal="center" vertical="center" wrapText="1"/>
    </xf>
    <xf numFmtId="0" fontId="46" fillId="4" borderId="35"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6" fillId="4" borderId="1" xfId="0" applyFont="1" applyFill="1" applyBorder="1" applyAlignment="1">
      <alignment horizontal="center" vertical="center" wrapText="1"/>
    </xf>
    <xf numFmtId="0" fontId="47" fillId="3" borderId="59" xfId="0" applyFont="1" applyFill="1" applyBorder="1" applyAlignment="1">
      <alignment horizontal="center" vertical="center" wrapText="1"/>
    </xf>
    <xf numFmtId="0" fontId="46" fillId="4" borderId="59" xfId="0" applyFont="1" applyFill="1" applyBorder="1" applyAlignment="1">
      <alignment horizontal="center" vertical="center" wrapText="1"/>
    </xf>
    <xf numFmtId="0" fontId="46" fillId="4" borderId="58" xfId="0" applyFont="1" applyFill="1" applyBorder="1" applyAlignment="1">
      <alignment horizontal="center" vertical="center" wrapText="1"/>
    </xf>
    <xf numFmtId="0" fontId="48" fillId="3" borderId="35" xfId="0" applyFont="1" applyFill="1" applyBorder="1" applyAlignment="1">
      <alignment horizontal="center" vertical="center" wrapText="1"/>
    </xf>
    <xf numFmtId="0" fontId="49" fillId="3" borderId="35"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13" fillId="14" borderId="1" xfId="0" applyFont="1" applyFill="1" applyBorder="1" applyAlignment="1">
      <alignment horizontal="center" vertical="center" textRotation="90" wrapText="1"/>
    </xf>
    <xf numFmtId="0" fontId="1" fillId="14" borderId="1" xfId="0" applyFont="1" applyFill="1" applyBorder="1" applyAlignment="1">
      <alignment horizontal="center" vertical="center" textRotation="90" wrapText="1"/>
    </xf>
    <xf numFmtId="0" fontId="0" fillId="0" borderId="1"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2" fillId="20" borderId="0" xfId="0" applyFont="1" applyFill="1" applyAlignment="1">
      <alignment horizontal="center" vertical="center"/>
    </xf>
    <xf numFmtId="0" fontId="1" fillId="20" borderId="0" xfId="0" applyFont="1" applyFill="1" applyAlignment="1">
      <alignment horizontal="center" vertical="center"/>
    </xf>
    <xf numFmtId="0" fontId="12" fillId="14" borderId="0" xfId="0" applyFont="1" applyFill="1" applyAlignment="1">
      <alignment horizontal="center" vertical="center"/>
    </xf>
    <xf numFmtId="0" fontId="1" fillId="14" borderId="0" xfId="0" applyFont="1" applyFill="1" applyAlignment="1">
      <alignment horizontal="center" vertical="center"/>
    </xf>
    <xf numFmtId="0" fontId="12" fillId="14" borderId="24" xfId="0" applyFont="1" applyFill="1" applyBorder="1" applyAlignment="1">
      <alignment horizontal="center" vertical="center"/>
    </xf>
    <xf numFmtId="0" fontId="1" fillId="14" borderId="24" xfId="0" applyFont="1" applyFill="1" applyBorder="1" applyAlignment="1">
      <alignment horizontal="center" vertical="center"/>
    </xf>
    <xf numFmtId="0" fontId="12" fillId="20" borderId="14" xfId="0" applyFont="1" applyFill="1" applyBorder="1" applyAlignment="1">
      <alignment horizontal="center" vertical="center"/>
    </xf>
    <xf numFmtId="0" fontId="1" fillId="20" borderId="14" xfId="0" applyFont="1" applyFill="1" applyBorder="1" applyAlignment="1">
      <alignment horizontal="center" vertical="center"/>
    </xf>
    <xf numFmtId="0" fontId="12" fillId="0" borderId="42" xfId="0" applyFont="1" applyBorder="1" applyAlignment="1">
      <alignment vertical="center"/>
    </xf>
    <xf numFmtId="0" fontId="0" fillId="0" borderId="40" xfId="0" applyBorder="1" applyAlignment="1">
      <alignment vertical="center" wrapText="1"/>
    </xf>
    <xf numFmtId="0" fontId="12" fillId="0" borderId="1" xfId="0" applyFont="1" applyBorder="1" applyAlignment="1">
      <alignment vertical="center"/>
    </xf>
    <xf numFmtId="0" fontId="0" fillId="0" borderId="29" xfId="0" applyBorder="1" applyAlignment="1">
      <alignment vertical="center" wrapText="1"/>
    </xf>
    <xf numFmtId="0" fontId="12" fillId="0" borderId="26" xfId="0" applyFont="1" applyBorder="1" applyAlignment="1">
      <alignment vertical="center"/>
    </xf>
    <xf numFmtId="0" fontId="0" fillId="0" borderId="19" xfId="0" applyBorder="1" applyAlignment="1">
      <alignment vertical="center" wrapText="1"/>
    </xf>
    <xf numFmtId="0" fontId="1" fillId="0" borderId="63" xfId="0" applyFont="1" applyBorder="1" applyAlignment="1">
      <alignment horizontal="center" vertical="center"/>
    </xf>
    <xf numFmtId="0" fontId="1" fillId="19" borderId="66" xfId="0" applyFont="1" applyFill="1" applyBorder="1" applyAlignment="1">
      <alignment horizontal="center" vertical="center"/>
    </xf>
    <xf numFmtId="0" fontId="1" fillId="0" borderId="66" xfId="0" applyFont="1" applyBorder="1" applyAlignment="1">
      <alignment horizontal="center" vertical="center"/>
    </xf>
    <xf numFmtId="0" fontId="1" fillId="0" borderId="68" xfId="0" applyFont="1" applyBorder="1" applyAlignment="1">
      <alignment horizontal="center" vertical="center"/>
    </xf>
    <xf numFmtId="0" fontId="2" fillId="0" borderId="64" xfId="0" applyFont="1" applyBorder="1" applyAlignment="1">
      <alignment vertical="center"/>
    </xf>
    <xf numFmtId="0" fontId="11" fillId="0" borderId="65" xfId="0" applyFont="1" applyBorder="1" applyAlignment="1">
      <alignment vertical="center"/>
    </xf>
    <xf numFmtId="0" fontId="2" fillId="19" borderId="0" xfId="0" applyFont="1" applyFill="1" applyAlignment="1">
      <alignment vertical="center"/>
    </xf>
    <xf numFmtId="0" fontId="11" fillId="19" borderId="67" xfId="0" applyFont="1" applyFill="1" applyBorder="1" applyAlignment="1">
      <alignment vertical="center"/>
    </xf>
    <xf numFmtId="0" fontId="2" fillId="0" borderId="0" xfId="0" applyFont="1" applyAlignment="1">
      <alignment vertical="center"/>
    </xf>
    <xf numFmtId="0" fontId="11" fillId="0" borderId="67" xfId="0" applyFont="1" applyBorder="1" applyAlignment="1">
      <alignment vertical="center"/>
    </xf>
    <xf numFmtId="0" fontId="2" fillId="0" borderId="69" xfId="0" applyFont="1" applyBorder="1" applyAlignment="1">
      <alignment vertical="center"/>
    </xf>
    <xf numFmtId="0" fontId="11" fillId="0" borderId="70" xfId="0" applyFont="1" applyBorder="1" applyAlignment="1">
      <alignment vertical="center"/>
    </xf>
    <xf numFmtId="0" fontId="52" fillId="0" borderId="1" xfId="0" applyFont="1" applyBorder="1" applyAlignment="1" applyProtection="1">
      <alignment horizontal="center" vertical="center" textRotation="90" wrapText="1"/>
      <protection locked="0"/>
    </xf>
    <xf numFmtId="0" fontId="20" fillId="0" borderId="1" xfId="0" applyFont="1" applyBorder="1" applyAlignment="1" applyProtection="1">
      <alignment horizontal="center" vertical="center" textRotation="90" wrapText="1"/>
      <protection locked="0"/>
    </xf>
    <xf numFmtId="0" fontId="52" fillId="18" borderId="1" xfId="0" applyFont="1" applyFill="1" applyBorder="1" applyAlignment="1" applyProtection="1">
      <alignment horizontal="center" vertical="center" textRotation="90" wrapText="1"/>
      <protection locked="0"/>
    </xf>
    <xf numFmtId="0" fontId="5" fillId="0" borderId="56" xfId="0" applyFont="1" applyBorder="1" applyAlignment="1">
      <alignment wrapText="1"/>
    </xf>
    <xf numFmtId="0" fontId="15" fillId="0" borderId="0" xfId="0" applyFont="1" applyAlignment="1">
      <alignment vertical="center" wrapText="1"/>
    </xf>
    <xf numFmtId="0" fontId="33" fillId="0" borderId="56" xfId="0" applyFont="1" applyBorder="1" applyAlignment="1">
      <alignment horizontal="center" vertical="center" wrapText="1"/>
    </xf>
    <xf numFmtId="0" fontId="29" fillId="0" borderId="56" xfId="0" applyFont="1" applyBorder="1" applyAlignment="1">
      <alignment horizontal="center" vertical="center" wrapText="1"/>
    </xf>
    <xf numFmtId="0" fontId="53" fillId="0" borderId="0" xfId="0" applyFont="1" applyAlignment="1">
      <alignment horizontal="left" vertical="center"/>
    </xf>
    <xf numFmtId="0" fontId="0" fillId="0" borderId="56" xfId="0" applyBorder="1" applyAlignment="1">
      <alignment vertical="center" wrapText="1"/>
    </xf>
    <xf numFmtId="0" fontId="1" fillId="23" borderId="1" xfId="0" applyFont="1" applyFill="1" applyBorder="1" applyAlignment="1">
      <alignment horizontal="center" vertical="center" wrapText="1"/>
    </xf>
    <xf numFmtId="0" fontId="15" fillId="0" borderId="0" xfId="0" applyFont="1" applyAlignment="1">
      <alignment vertical="center"/>
    </xf>
    <xf numFmtId="0" fontId="0" fillId="23" borderId="1" xfId="0" applyFill="1" applyBorder="1" applyAlignment="1">
      <alignment vertical="center" wrapText="1"/>
    </xf>
    <xf numFmtId="0" fontId="2" fillId="0" borderId="0" xfId="0" applyFont="1" applyAlignment="1">
      <alignment vertical="center" wrapText="1"/>
    </xf>
    <xf numFmtId="43" fontId="11" fillId="0" borderId="0" xfId="3" applyFont="1" applyAlignment="1">
      <alignment vertical="top"/>
    </xf>
    <xf numFmtId="0" fontId="54" fillId="0" borderId="1" xfId="0" applyFont="1" applyBorder="1" applyAlignment="1" applyProtection="1">
      <alignment horizontal="center" vertical="center" textRotation="90" wrapText="1"/>
      <protection locked="0"/>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textRotation="90" wrapText="1"/>
    </xf>
    <xf numFmtId="0" fontId="53" fillId="23" borderId="1" xfId="0" applyFont="1" applyFill="1" applyBorder="1" applyAlignment="1">
      <alignment horizontal="center" vertical="center" wrapText="1"/>
    </xf>
    <xf numFmtId="0" fontId="51" fillId="19" borderId="1" xfId="0" applyFont="1" applyFill="1" applyBorder="1" applyAlignment="1">
      <alignment horizontal="center" vertical="center" wrapText="1"/>
    </xf>
    <xf numFmtId="0" fontId="6" fillId="0" borderId="0" xfId="0" applyFont="1" applyAlignment="1">
      <alignment horizontal="center"/>
    </xf>
    <xf numFmtId="0" fontId="3" fillId="0" borderId="0" xfId="0" applyFont="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9" fontId="56" fillId="0" borderId="1" xfId="1" applyFont="1" applyBorder="1" applyAlignment="1" applyProtection="1">
      <alignment horizontal="center" vertical="center" wrapText="1"/>
      <protection locked="0"/>
    </xf>
    <xf numFmtId="9" fontId="0" fillId="0" borderId="1" xfId="1" applyFont="1" applyBorder="1" applyAlignment="1" applyProtection="1">
      <alignment horizontal="justify" vertical="center" wrapText="1"/>
      <protection locked="0"/>
    </xf>
    <xf numFmtId="9" fontId="56" fillId="0" borderId="0" xfId="1" applyFont="1" applyBorder="1" applyAlignment="1" applyProtection="1">
      <alignment horizontal="center" vertical="center" wrapText="1"/>
      <protection locked="0"/>
    </xf>
    <xf numFmtId="9" fontId="0" fillId="0" borderId="0" xfId="1" applyFont="1" applyBorder="1" applyAlignment="1" applyProtection="1">
      <alignment horizontal="justify" vertical="center" wrapText="1"/>
      <protection locked="0"/>
    </xf>
    <xf numFmtId="0" fontId="52" fillId="0" borderId="0" xfId="0" applyFont="1" applyAlignment="1" applyProtection="1">
      <alignment horizontal="center" vertical="center" textRotation="90" wrapText="1"/>
      <protection locked="0"/>
    </xf>
    <xf numFmtId="0" fontId="20" fillId="0" borderId="0" xfId="0" applyFont="1" applyAlignment="1" applyProtection="1">
      <alignment horizontal="center" vertical="center" textRotation="90" wrapText="1"/>
      <protection locked="0"/>
    </xf>
    <xf numFmtId="0" fontId="14" fillId="0" borderId="3" xfId="0" applyFont="1" applyBorder="1" applyAlignment="1">
      <alignment horizontal="center" wrapText="1"/>
    </xf>
    <xf numFmtId="0" fontId="5" fillId="0" borderId="1" xfId="0" applyFont="1" applyBorder="1" applyAlignment="1">
      <alignment wrapText="1"/>
    </xf>
    <xf numFmtId="0" fontId="5" fillId="0" borderId="1" xfId="0" applyFont="1" applyBorder="1" applyAlignment="1">
      <alignment textRotation="90" wrapText="1"/>
    </xf>
    <xf numFmtId="0" fontId="8" fillId="0" borderId="1" xfId="0" applyFont="1" applyBorder="1" applyAlignment="1">
      <alignment wrapText="1"/>
    </xf>
    <xf numFmtId="0" fontId="5" fillId="0" borderId="3" xfId="0" applyFont="1" applyBorder="1" applyAlignment="1">
      <alignment wrapText="1"/>
    </xf>
    <xf numFmtId="0" fontId="5" fillId="0" borderId="71" xfId="0" applyFont="1" applyBorder="1" applyAlignment="1">
      <alignment wrapText="1"/>
    </xf>
    <xf numFmtId="0" fontId="5" fillId="0" borderId="71" xfId="0" applyFont="1" applyBorder="1" applyAlignment="1">
      <alignment textRotation="90" wrapText="1"/>
    </xf>
    <xf numFmtId="0" fontId="15" fillId="0" borderId="2" xfId="0" applyFont="1" applyBorder="1" applyAlignment="1">
      <alignment horizontal="center" vertical="center" textRotation="90" wrapText="1"/>
    </xf>
    <xf numFmtId="0" fontId="11" fillId="0" borderId="0" xfId="0" applyFont="1" applyAlignment="1">
      <alignment vertical="center"/>
    </xf>
    <xf numFmtId="0" fontId="11" fillId="0" borderId="0" xfId="0" applyFont="1" applyAlignment="1">
      <alignment horizontal="left" vertical="center"/>
    </xf>
    <xf numFmtId="43" fontId="11" fillId="0" borderId="0" xfId="3" applyFont="1" applyAlignment="1">
      <alignment horizontal="left" vertical="center"/>
    </xf>
    <xf numFmtId="0" fontId="17" fillId="0" borderId="0" xfId="0" applyFont="1" applyAlignment="1">
      <alignment horizontal="left" vertical="center"/>
    </xf>
    <xf numFmtId="0" fontId="0" fillId="0" borderId="56" xfId="0" applyBorder="1" applyAlignment="1">
      <alignment horizontal="center" vertical="center" wrapText="1"/>
    </xf>
    <xf numFmtId="0" fontId="58" fillId="13" borderId="43" xfId="0" applyFont="1" applyFill="1" applyBorder="1" applyAlignment="1">
      <alignment horizontal="center" vertical="center" wrapText="1" readingOrder="1"/>
    </xf>
    <xf numFmtId="0" fontId="59" fillId="0" borderId="53" xfId="0" applyFont="1" applyBorder="1" applyAlignment="1">
      <alignment horizontal="left" vertical="center" wrapText="1" readingOrder="1"/>
    </xf>
    <xf numFmtId="0" fontId="59" fillId="0" borderId="52" xfId="0" applyFont="1" applyBorder="1" applyAlignment="1">
      <alignment horizontal="left" vertical="center" wrapText="1" readingOrder="1"/>
    </xf>
    <xf numFmtId="0" fontId="58" fillId="14" borderId="43" xfId="0" applyFont="1" applyFill="1" applyBorder="1" applyAlignment="1">
      <alignment horizontal="center" vertical="center" wrapText="1" readingOrder="1"/>
    </xf>
    <xf numFmtId="0" fontId="26" fillId="14" borderId="51" xfId="0" applyFont="1" applyFill="1" applyBorder="1" applyAlignment="1">
      <alignment horizontal="center" vertical="center" wrapText="1" readingOrder="1"/>
    </xf>
    <xf numFmtId="0" fontId="27" fillId="14" borderId="44" xfId="0" applyFont="1" applyFill="1" applyBorder="1" applyAlignment="1">
      <alignment horizontal="center" vertical="center" wrapText="1" readingOrder="1"/>
    </xf>
    <xf numFmtId="9" fontId="28" fillId="14" borderId="54" xfId="0" applyNumberFormat="1" applyFont="1" applyFill="1" applyBorder="1" applyAlignment="1">
      <alignment horizontal="center" vertical="center" wrapText="1" readingOrder="1"/>
    </xf>
    <xf numFmtId="9" fontId="60" fillId="14" borderId="44" xfId="0" applyNumberFormat="1" applyFont="1" applyFill="1" applyBorder="1" applyAlignment="1">
      <alignment horizontal="center" vertical="center" wrapText="1" readingOrder="1"/>
    </xf>
    <xf numFmtId="0" fontId="59" fillId="24" borderId="51" xfId="0" applyFont="1" applyFill="1" applyBorder="1" applyAlignment="1">
      <alignment horizontal="left" vertical="center" wrapText="1" readingOrder="1"/>
    </xf>
    <xf numFmtId="0" fontId="25" fillId="24" borderId="51" xfId="0" applyFont="1" applyFill="1" applyBorder="1" applyAlignment="1">
      <alignment horizontal="center" vertical="center" wrapText="1"/>
    </xf>
    <xf numFmtId="0" fontId="25" fillId="24" borderId="51" xfId="0" applyFont="1" applyFill="1" applyBorder="1" applyAlignment="1">
      <alignment horizontal="center" vertical="center" wrapText="1" readingOrder="1"/>
    </xf>
    <xf numFmtId="0" fontId="26" fillId="24" borderId="51" xfId="0" applyFont="1" applyFill="1" applyBorder="1" applyAlignment="1">
      <alignment horizontal="center" vertical="center" wrapText="1" readingOrder="1"/>
    </xf>
    <xf numFmtId="9" fontId="28" fillId="24" borderId="51" xfId="0" applyNumberFormat="1" applyFont="1" applyFill="1" applyBorder="1" applyAlignment="1">
      <alignment horizontal="center" vertical="center" wrapText="1" readingOrder="1"/>
    </xf>
    <xf numFmtId="0" fontId="16" fillId="0" borderId="0" xfId="0" applyFont="1" applyAlignment="1">
      <alignment vertical="center" wrapText="1"/>
    </xf>
    <xf numFmtId="0" fontId="3" fillId="0" borderId="33" xfId="0" applyFont="1" applyBorder="1" applyAlignment="1">
      <alignment vertical="center" wrapText="1"/>
    </xf>
    <xf numFmtId="0" fontId="3" fillId="0" borderId="1" xfId="0" applyFont="1" applyBorder="1" applyAlignment="1">
      <alignment vertical="center" wrapText="1"/>
    </xf>
    <xf numFmtId="0" fontId="0" fillId="0" borderId="1" xfId="0" applyBorder="1" applyAlignment="1" applyProtection="1">
      <alignment horizontal="justify" vertical="center" wrapText="1"/>
      <protection locked="0"/>
    </xf>
    <xf numFmtId="0" fontId="0" fillId="0" borderId="1" xfId="0" applyBorder="1" applyAlignment="1">
      <alignment horizontal="center" vertical="center" textRotation="90" wrapText="1"/>
    </xf>
    <xf numFmtId="0" fontId="0" fillId="18" borderId="1" xfId="0" applyFill="1" applyBorder="1" applyAlignment="1" applyProtection="1">
      <alignment horizontal="center" vertical="center" textRotation="90" wrapText="1"/>
      <protection locked="0"/>
    </xf>
    <xf numFmtId="0" fontId="64" fillId="0" borderId="0" xfId="0" applyFont="1" applyAlignment="1">
      <alignment wrapText="1"/>
    </xf>
    <xf numFmtId="0" fontId="65" fillId="0" borderId="1" xfId="0" applyFont="1" applyBorder="1" applyAlignment="1">
      <alignment horizontal="center" wrapText="1"/>
    </xf>
    <xf numFmtId="0" fontId="63" fillId="0" borderId="0" xfId="0" applyFont="1" applyAlignment="1">
      <alignment vertical="center"/>
    </xf>
    <xf numFmtId="0" fontId="63" fillId="0" borderId="0" xfId="0" applyFont="1" applyAlignment="1">
      <alignment vertical="center" wrapText="1"/>
    </xf>
    <xf numFmtId="0" fontId="65" fillId="0" borderId="0" xfId="0" applyFont="1" applyAlignment="1">
      <alignment horizontal="right" vertical="center" wrapText="1"/>
    </xf>
    <xf numFmtId="0" fontId="65" fillId="0" borderId="0" xfId="0" applyFont="1" applyAlignment="1">
      <alignment horizontal="center" wrapText="1"/>
    </xf>
    <xf numFmtId="0" fontId="64" fillId="0" borderId="0" xfId="0" applyFont="1" applyAlignment="1">
      <alignment textRotation="90" wrapText="1"/>
    </xf>
    <xf numFmtId="0" fontId="64" fillId="0" borderId="0" xfId="0" applyFont="1" applyAlignment="1">
      <alignment horizontal="center" textRotation="90" wrapText="1"/>
    </xf>
    <xf numFmtId="0" fontId="33" fillId="0" borderId="0" xfId="0" applyFont="1" applyAlignment="1">
      <alignment wrapText="1"/>
    </xf>
    <xf numFmtId="0" fontId="66" fillId="0" borderId="1" xfId="0" applyFont="1" applyBorder="1" applyAlignment="1">
      <alignment horizontal="center" wrapText="1"/>
    </xf>
    <xf numFmtId="0" fontId="53" fillId="0" borderId="0" xfId="0" applyFont="1" applyAlignment="1">
      <alignment vertical="center"/>
    </xf>
    <xf numFmtId="0" fontId="53" fillId="0" borderId="0" xfId="0" applyFont="1" applyAlignment="1">
      <alignment vertical="center" wrapText="1"/>
    </xf>
    <xf numFmtId="0" fontId="66" fillId="0" borderId="0" xfId="0" applyFont="1" applyAlignment="1">
      <alignment horizontal="right" vertical="center" wrapText="1"/>
    </xf>
    <xf numFmtId="0" fontId="66" fillId="0" borderId="0" xfId="0" applyFont="1" applyAlignment="1">
      <alignment horizontal="center" wrapText="1"/>
    </xf>
    <xf numFmtId="0" fontId="33" fillId="0" borderId="0" xfId="0" applyFont="1" applyAlignment="1">
      <alignment textRotation="90" wrapText="1"/>
    </xf>
    <xf numFmtId="0" fontId="53" fillId="0" borderId="0" xfId="0" applyFont="1" applyAlignment="1">
      <alignment wrapText="1"/>
    </xf>
    <xf numFmtId="0" fontId="33" fillId="0" borderId="0" xfId="0" applyFont="1" applyAlignment="1">
      <alignment horizontal="center" textRotation="90" wrapText="1"/>
    </xf>
    <xf numFmtId="0" fontId="64" fillId="0" borderId="1" xfId="0" applyFont="1" applyBorder="1" applyAlignment="1">
      <alignment wrapText="1"/>
    </xf>
    <xf numFmtId="0" fontId="63" fillId="0" borderId="1" xfId="0" applyFont="1" applyBorder="1" applyAlignment="1">
      <alignment horizontal="center" vertical="center" wrapText="1"/>
    </xf>
    <xf numFmtId="0" fontId="64" fillId="0" borderId="1" xfId="0" applyFont="1" applyBorder="1" applyAlignment="1">
      <alignment textRotation="90" wrapText="1"/>
    </xf>
    <xf numFmtId="0" fontId="63" fillId="0" borderId="1" xfId="0" applyFont="1" applyBorder="1" applyAlignment="1">
      <alignment wrapText="1"/>
    </xf>
    <xf numFmtId="0" fontId="64" fillId="0" borderId="1" xfId="0" applyFont="1" applyBorder="1" applyAlignment="1">
      <alignment horizontal="left" vertical="center" wrapText="1"/>
    </xf>
    <xf numFmtId="0" fontId="64" fillId="0" borderId="1" xfId="0" applyFont="1" applyBorder="1" applyAlignment="1">
      <alignment horizontal="center" textRotation="90" wrapText="1"/>
    </xf>
    <xf numFmtId="0" fontId="63" fillId="0" borderId="0" xfId="0" applyFont="1" applyAlignment="1">
      <alignment horizontal="center" vertical="center" wrapText="1"/>
    </xf>
    <xf numFmtId="0" fontId="64" fillId="0" borderId="57" xfId="0" applyFont="1" applyBorder="1" applyAlignment="1">
      <alignment wrapText="1"/>
    </xf>
    <xf numFmtId="0" fontId="64" fillId="0" borderId="57" xfId="0" applyFont="1" applyBorder="1" applyAlignment="1">
      <alignment textRotation="90" wrapText="1"/>
    </xf>
    <xf numFmtId="0" fontId="63" fillId="0" borderId="57" xfId="0" applyFont="1" applyBorder="1" applyAlignment="1">
      <alignment wrapText="1"/>
    </xf>
    <xf numFmtId="0" fontId="64" fillId="0" borderId="57" xfId="0" applyFont="1" applyBorder="1" applyAlignment="1">
      <alignment horizontal="left" vertical="center" wrapText="1"/>
    </xf>
    <xf numFmtId="0" fontId="64" fillId="0" borderId="0" xfId="0" applyFont="1" applyAlignment="1">
      <alignment horizontal="left" wrapText="1"/>
    </xf>
    <xf numFmtId="0" fontId="65" fillId="0" borderId="3" xfId="0" applyFont="1" applyBorder="1" applyAlignment="1">
      <alignment horizontal="center" wrapText="1"/>
    </xf>
    <xf numFmtId="0" fontId="63" fillId="0" borderId="0" xfId="0" applyFont="1" applyAlignment="1">
      <alignment wrapText="1"/>
    </xf>
    <xf numFmtId="0" fontId="64" fillId="0" borderId="0" xfId="0" applyFont="1" applyAlignment="1">
      <alignment horizontal="left" vertical="center" wrapText="1"/>
    </xf>
    <xf numFmtId="0" fontId="67" fillId="0" borderId="1" xfId="0" applyFont="1" applyBorder="1" applyAlignment="1" applyProtection="1">
      <alignment horizontal="center" vertical="center" textRotation="90" wrapText="1"/>
      <protection locked="0"/>
    </xf>
    <xf numFmtId="0" fontId="29" fillId="0" borderId="1" xfId="0" applyFont="1" applyBorder="1" applyAlignment="1">
      <alignment horizontal="justify" vertical="center" wrapText="1"/>
    </xf>
    <xf numFmtId="0" fontId="0" fillId="25" borderId="1" xfId="0" applyFill="1" applyBorder="1" applyAlignment="1">
      <alignment vertical="center" wrapText="1"/>
    </xf>
    <xf numFmtId="0" fontId="68" fillId="0" borderId="1" xfId="0" applyFont="1" applyBorder="1" applyAlignment="1" applyProtection="1">
      <alignment horizontal="justify" vertical="center" wrapText="1"/>
      <protection locked="0"/>
    </xf>
    <xf numFmtId="0" fontId="0" fillId="25" borderId="1" xfId="0" applyFill="1" applyBorder="1" applyAlignment="1">
      <alignment horizontal="justify" vertical="center" wrapText="1"/>
    </xf>
    <xf numFmtId="0" fontId="0" fillId="0" borderId="1" xfId="0" applyBorder="1" applyAlignment="1" applyProtection="1">
      <alignment horizontal="justify" vertical="center" textRotation="90" wrapText="1"/>
      <protection locked="0"/>
    </xf>
    <xf numFmtId="0" fontId="15" fillId="0" borderId="1" xfId="0" applyFont="1" applyBorder="1" applyAlignment="1">
      <alignment horizontal="center" vertical="center" textRotation="90" wrapText="1"/>
    </xf>
    <xf numFmtId="10" fontId="5" fillId="0" borderId="0" xfId="0" applyNumberFormat="1" applyFont="1" applyAlignment="1">
      <alignment wrapText="1"/>
    </xf>
    <xf numFmtId="9" fontId="33" fillId="0" borderId="1" xfId="1" applyFont="1" applyBorder="1" applyAlignment="1" applyProtection="1">
      <alignment horizontal="justify" vertical="center" wrapText="1"/>
      <protection locked="0"/>
    </xf>
    <xf numFmtId="9" fontId="56" fillId="0" borderId="1" xfId="1" applyFont="1" applyFill="1" applyBorder="1" applyAlignment="1" applyProtection="1">
      <alignment horizontal="center" vertical="center" wrapText="1"/>
      <protection locked="0"/>
    </xf>
    <xf numFmtId="0" fontId="11" fillId="3" borderId="0" xfId="0" applyFont="1" applyFill="1" applyAlignment="1">
      <alignment vertical="center"/>
    </xf>
    <xf numFmtId="0" fontId="51" fillId="26" borderId="1" xfId="0" applyFont="1" applyFill="1" applyBorder="1" applyAlignment="1">
      <alignment horizontal="center" vertical="center" wrapText="1"/>
    </xf>
    <xf numFmtId="9" fontId="0" fillId="0" borderId="1" xfId="1" applyFont="1" applyFill="1" applyBorder="1" applyAlignment="1" applyProtection="1">
      <alignment horizontal="justify" vertical="center" wrapText="1"/>
      <protection locked="0"/>
    </xf>
    <xf numFmtId="164" fontId="5" fillId="0" borderId="0" xfId="0" applyNumberFormat="1" applyFont="1" applyAlignment="1">
      <alignment wrapText="1"/>
    </xf>
    <xf numFmtId="165" fontId="0" fillId="0" borderId="1" xfId="1" applyNumberFormat="1" applyFont="1" applyBorder="1" applyAlignment="1" applyProtection="1">
      <alignment horizontal="justify" vertical="center" wrapText="1"/>
      <protection locked="0"/>
    </xf>
    <xf numFmtId="10" fontId="5" fillId="0" borderId="0" xfId="1" applyNumberFormat="1" applyFont="1" applyAlignment="1">
      <alignment wrapText="1"/>
    </xf>
    <xf numFmtId="10" fontId="56" fillId="0" borderId="1" xfId="1" applyNumberFormat="1" applyFont="1" applyBorder="1" applyAlignment="1" applyProtection="1">
      <alignment horizontal="center" vertical="center" wrapText="1"/>
      <protection locked="0"/>
    </xf>
    <xf numFmtId="0" fontId="55" fillId="26" borderId="1" xfId="0" applyFont="1" applyFill="1" applyBorder="1" applyAlignment="1">
      <alignment horizontal="center" vertical="center" wrapText="1"/>
    </xf>
    <xf numFmtId="0" fontId="66" fillId="0" borderId="1" xfId="0" applyFont="1" applyBorder="1" applyAlignment="1">
      <alignment horizontal="righ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textRotation="90" wrapText="1"/>
    </xf>
    <xf numFmtId="0" fontId="1" fillId="2" borderId="3" xfId="0" applyFont="1" applyFill="1" applyBorder="1" applyAlignment="1">
      <alignment horizontal="center" vertical="center" textRotation="90"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0" fillId="0" borderId="1" xfId="0" applyFont="1" applyBorder="1" applyAlignment="1" applyProtection="1">
      <alignment horizontal="justify" vertical="center" wrapText="1"/>
      <protection locked="0"/>
    </xf>
    <xf numFmtId="0" fontId="1" fillId="2" borderId="1" xfId="0" applyFont="1" applyFill="1" applyBorder="1" applyAlignment="1">
      <alignment horizontal="center" vertical="center" textRotation="90" wrapText="1"/>
    </xf>
    <xf numFmtId="0" fontId="1" fillId="14" borderId="2" xfId="0" applyFont="1" applyFill="1" applyBorder="1" applyAlignment="1">
      <alignment horizontal="center" vertical="center" textRotation="90" wrapText="1"/>
    </xf>
    <xf numFmtId="0" fontId="1" fillId="14" borderId="3" xfId="0" applyFont="1" applyFill="1" applyBorder="1" applyAlignment="1">
      <alignment horizontal="center" vertical="center" textRotation="90" wrapText="1"/>
    </xf>
    <xf numFmtId="0" fontId="53" fillId="2" borderId="1" xfId="0" applyFont="1" applyFill="1" applyBorder="1" applyAlignment="1">
      <alignment horizontal="center" vertical="center" textRotation="90" wrapText="1"/>
    </xf>
    <xf numFmtId="0" fontId="18" fillId="0" borderId="1"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57" fillId="0" borderId="1" xfId="0" applyFont="1" applyBorder="1" applyAlignment="1" applyProtection="1">
      <alignment horizontal="center" vertical="center" wrapText="1"/>
      <protection locked="0"/>
    </xf>
    <xf numFmtId="0" fontId="6" fillId="0" borderId="0" xfId="0" applyFont="1" applyAlignment="1">
      <alignment horizontal="center"/>
    </xf>
    <xf numFmtId="0" fontId="20" fillId="0" borderId="1" xfId="0" applyFont="1" applyBorder="1" applyAlignment="1" applyProtection="1">
      <alignment horizontal="left" vertical="center" wrapText="1"/>
      <protection locked="0"/>
    </xf>
    <xf numFmtId="0" fontId="63" fillId="2" borderId="1" xfId="0" applyFont="1" applyFill="1" applyBorder="1" applyAlignment="1">
      <alignment horizontal="center" vertical="center" textRotation="90" wrapText="1"/>
    </xf>
    <xf numFmtId="0" fontId="14" fillId="0" borderId="1" xfId="0" applyFont="1" applyBorder="1" applyAlignment="1">
      <alignment horizontal="right" vertical="center" wrapText="1"/>
    </xf>
    <xf numFmtId="0" fontId="55" fillId="19" borderId="1" xfId="0" applyFont="1" applyFill="1" applyBorder="1" applyAlignment="1">
      <alignment horizontal="center" vertical="center" wrapText="1"/>
    </xf>
    <xf numFmtId="0" fontId="65" fillId="0" borderId="33" xfId="0" applyFont="1" applyBorder="1" applyAlignment="1">
      <alignment horizontal="right" vertical="center" wrapText="1"/>
    </xf>
    <xf numFmtId="0" fontId="65" fillId="0" borderId="34" xfId="0" applyFont="1" applyBorder="1" applyAlignment="1">
      <alignment horizontal="right" vertical="center" wrapText="1"/>
    </xf>
    <xf numFmtId="0" fontId="65" fillId="0" borderId="3" xfId="0" applyFont="1" applyBorder="1" applyAlignment="1">
      <alignment horizontal="right" vertical="center" wrapText="1"/>
    </xf>
    <xf numFmtId="0" fontId="63" fillId="0" borderId="0" xfId="0" applyFont="1" applyAlignment="1">
      <alignment horizontal="left" wrapText="1"/>
    </xf>
    <xf numFmtId="0" fontId="63" fillId="0" borderId="30" xfId="0" applyFont="1" applyBorder="1" applyAlignment="1">
      <alignment horizontal="left" wrapText="1"/>
    </xf>
    <xf numFmtId="0" fontId="18" fillId="0" borderId="2" xfId="0" applyFont="1" applyBorder="1" applyAlignment="1">
      <alignment horizontal="center" vertical="center" wrapText="1"/>
    </xf>
    <xf numFmtId="0" fontId="57" fillId="0" borderId="2" xfId="0" applyFont="1" applyBorder="1" applyAlignment="1" applyProtection="1">
      <alignment horizontal="center" vertical="center" wrapText="1"/>
      <protection locked="0"/>
    </xf>
    <xf numFmtId="0" fontId="14" fillId="0" borderId="3" xfId="0" applyFont="1" applyBorder="1" applyAlignment="1">
      <alignment horizontal="right" vertical="center" wrapText="1"/>
    </xf>
    <xf numFmtId="0" fontId="8" fillId="0" borderId="0" xfId="0" applyFont="1" applyAlignment="1">
      <alignment horizontal="left" wrapText="1"/>
    </xf>
    <xf numFmtId="0" fontId="7" fillId="2" borderId="1" xfId="0" applyFont="1" applyFill="1" applyBorder="1" applyAlignment="1">
      <alignment horizontal="center" vertical="center" textRotation="90" wrapText="1"/>
    </xf>
    <xf numFmtId="0" fontId="40" fillId="0" borderId="57" xfId="0" applyFont="1" applyBorder="1" applyAlignment="1">
      <alignment vertical="center" wrapText="1"/>
    </xf>
    <xf numFmtId="0" fontId="37"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textRotation="90" wrapText="1"/>
    </xf>
    <xf numFmtId="0" fontId="15" fillId="0" borderId="27" xfId="0" applyFont="1" applyBorder="1" applyAlignment="1">
      <alignment horizontal="center" vertical="center" textRotation="90" wrapText="1"/>
    </xf>
    <xf numFmtId="0" fontId="37" fillId="0" borderId="1" xfId="0" applyFont="1" applyBorder="1" applyAlignment="1">
      <alignment horizontal="center" vertical="center" textRotation="90" wrapText="1"/>
    </xf>
    <xf numFmtId="0" fontId="35" fillId="0" borderId="3" xfId="0" applyFont="1" applyBorder="1" applyAlignment="1">
      <alignment horizontal="center" vertical="center" wrapText="1"/>
    </xf>
    <xf numFmtId="0" fontId="35" fillId="0" borderId="1" xfId="0" applyFont="1" applyBorder="1" applyAlignment="1">
      <alignment horizontal="center" vertical="center" wrapText="1"/>
    </xf>
    <xf numFmtId="0" fontId="42" fillId="0" borderId="56" xfId="0" applyFont="1" applyBorder="1" applyAlignment="1">
      <alignment horizontal="center" vertical="center" wrapText="1"/>
    </xf>
    <xf numFmtId="0" fontId="42" fillId="0" borderId="7" xfId="0" applyFont="1" applyBorder="1" applyAlignment="1">
      <alignment horizontal="center" vertical="center" wrapText="1"/>
    </xf>
    <xf numFmtId="0" fontId="17" fillId="25" borderId="6" xfId="0" applyFont="1" applyFill="1" applyBorder="1" applyAlignment="1">
      <alignment horizontal="center" vertical="center" wrapText="1"/>
    </xf>
    <xf numFmtId="0" fontId="17" fillId="25" borderId="56"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2" fillId="0" borderId="0" xfId="0" applyFont="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3" fillId="0" borderId="2" xfId="0" applyFont="1" applyBorder="1" applyAlignment="1">
      <alignment horizontal="center" vertical="center" textRotation="90" wrapText="1"/>
    </xf>
    <xf numFmtId="0" fontId="13" fillId="0" borderId="3" xfId="0" applyFont="1" applyBorder="1" applyAlignment="1">
      <alignment horizontal="center" vertical="center" textRotation="90" wrapText="1"/>
    </xf>
    <xf numFmtId="0" fontId="17" fillId="0" borderId="1" xfId="0" applyFont="1" applyBorder="1" applyAlignment="1">
      <alignment horizontal="center" vertical="center" wrapText="1"/>
    </xf>
    <xf numFmtId="0" fontId="61" fillId="0" borderId="45" xfId="0" applyFont="1" applyBorder="1" applyAlignment="1">
      <alignment horizontal="center" vertical="center" wrapText="1"/>
    </xf>
    <xf numFmtId="0" fontId="5" fillId="0" borderId="0" xfId="0" applyFont="1" applyAlignment="1">
      <alignment horizontal="center" wrapText="1"/>
    </xf>
    <xf numFmtId="0" fontId="15" fillId="0" borderId="0" xfId="0" applyFont="1" applyAlignment="1">
      <alignment horizontal="center" vertical="center" textRotation="90" wrapText="1"/>
    </xf>
    <xf numFmtId="0" fontId="15" fillId="0" borderId="0" xfId="0" applyFont="1" applyAlignment="1">
      <alignment horizontal="center" vertical="center" wrapText="1"/>
    </xf>
    <xf numFmtId="0" fontId="19" fillId="0" borderId="0" xfId="0" applyFont="1" applyAlignment="1">
      <alignment horizontal="center" vertical="center" wrapText="1"/>
    </xf>
    <xf numFmtId="0" fontId="16" fillId="0" borderId="0" xfId="0" applyFont="1" applyAlignment="1">
      <alignment horizontal="center" vertical="center" wrapText="1"/>
    </xf>
    <xf numFmtId="0" fontId="62" fillId="0" borderId="56" xfId="0" applyFont="1" applyBorder="1" applyAlignment="1">
      <alignment horizontal="center" vertical="center" wrapText="1"/>
    </xf>
    <xf numFmtId="0" fontId="22" fillId="12" borderId="41" xfId="0" applyFont="1" applyFill="1" applyBorder="1" applyAlignment="1">
      <alignment horizontal="center" vertical="center" textRotation="90"/>
    </xf>
    <xf numFmtId="0" fontId="22" fillId="12" borderId="32" xfId="0" applyFont="1" applyFill="1" applyBorder="1" applyAlignment="1">
      <alignment horizontal="center" vertical="center" textRotation="90"/>
    </xf>
    <xf numFmtId="0" fontId="22" fillId="12" borderId="31" xfId="0" applyFont="1" applyFill="1" applyBorder="1" applyAlignment="1">
      <alignment horizontal="center" vertical="center" textRotation="90"/>
    </xf>
    <xf numFmtId="0" fontId="23" fillId="12" borderId="11" xfId="0" applyFont="1" applyFill="1" applyBorder="1" applyAlignment="1">
      <alignment horizontal="center" vertical="center"/>
    </xf>
    <xf numFmtId="0" fontId="23" fillId="12" borderId="12" xfId="0" applyFont="1" applyFill="1" applyBorder="1" applyAlignment="1">
      <alignment horizontal="center" vertical="center"/>
    </xf>
    <xf numFmtId="0" fontId="23" fillId="12" borderId="13" xfId="0" applyFont="1" applyFill="1" applyBorder="1" applyAlignment="1">
      <alignment horizontal="center" vertical="center"/>
    </xf>
    <xf numFmtId="0" fontId="23" fillId="12" borderId="14" xfId="0" applyFont="1" applyFill="1" applyBorder="1" applyAlignment="1">
      <alignment horizontal="center" vertical="center"/>
    </xf>
    <xf numFmtId="0" fontId="2" fillId="8" borderId="1" xfId="0" applyFont="1" applyFill="1" applyBorder="1" applyAlignment="1">
      <alignment horizontal="center" vertical="center"/>
    </xf>
    <xf numFmtId="0" fontId="12" fillId="9" borderId="13" xfId="0" applyFont="1" applyFill="1" applyBorder="1" applyAlignment="1">
      <alignment horizontal="center" vertical="center" textRotation="90"/>
    </xf>
    <xf numFmtId="0" fontId="12" fillId="9" borderId="15" xfId="0" applyFont="1" applyFill="1" applyBorder="1" applyAlignment="1">
      <alignment horizontal="center" vertical="center" textRotation="90"/>
    </xf>
    <xf numFmtId="0" fontId="12" fillId="9" borderId="23" xfId="0" applyFont="1" applyFill="1" applyBorder="1" applyAlignment="1">
      <alignment horizontal="center" vertical="center"/>
    </xf>
    <xf numFmtId="0" fontId="12" fillId="9" borderId="12" xfId="0" applyFont="1" applyFill="1" applyBorder="1" applyAlignment="1">
      <alignment horizontal="center" vertical="center"/>
    </xf>
    <xf numFmtId="0" fontId="2" fillId="9" borderId="11"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2" fillId="9" borderId="0" xfId="0" applyFont="1" applyFill="1" applyAlignment="1">
      <alignment horizontal="center" vertical="center" wrapText="1"/>
    </xf>
    <xf numFmtId="0" fontId="2" fillId="8" borderId="33"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33" xfId="0" applyFont="1" applyFill="1" applyBorder="1" applyAlignment="1">
      <alignment horizontal="center" vertical="center"/>
    </xf>
    <xf numFmtId="0" fontId="10" fillId="10" borderId="17" xfId="0" applyFont="1" applyFill="1" applyBorder="1" applyAlignment="1">
      <alignment horizontal="center" vertical="center"/>
    </xf>
    <xf numFmtId="0" fontId="10" fillId="10" borderId="18" xfId="0" applyFont="1" applyFill="1" applyBorder="1" applyAlignment="1">
      <alignment horizontal="center" vertical="center"/>
    </xf>
    <xf numFmtId="0" fontId="10" fillId="11" borderId="17" xfId="0" applyFont="1" applyFill="1" applyBorder="1" applyAlignment="1">
      <alignment horizontal="center" vertical="center"/>
    </xf>
    <xf numFmtId="0" fontId="10" fillId="11" borderId="25" xfId="0" applyFont="1" applyFill="1" applyBorder="1" applyAlignment="1">
      <alignment horizontal="center" vertical="center"/>
    </xf>
    <xf numFmtId="0" fontId="10" fillId="11" borderId="18" xfId="0" applyFont="1" applyFill="1" applyBorder="1" applyAlignment="1">
      <alignment horizontal="center" vertical="center"/>
    </xf>
    <xf numFmtId="0" fontId="10" fillId="8" borderId="35" xfId="0" applyFont="1" applyFill="1" applyBorder="1" applyAlignment="1">
      <alignment horizontal="center" vertical="center"/>
    </xf>
    <xf numFmtId="0" fontId="1" fillId="8" borderId="35" xfId="0" applyFont="1" applyFill="1" applyBorder="1" applyAlignment="1">
      <alignment horizontal="center" vertical="center"/>
    </xf>
    <xf numFmtId="0" fontId="1" fillId="8" borderId="1" xfId="0" applyFont="1" applyFill="1" applyBorder="1" applyAlignment="1">
      <alignment horizontal="center" vertical="center"/>
    </xf>
    <xf numFmtId="0" fontId="3" fillId="0" borderId="46" xfId="0" applyFont="1" applyBorder="1" applyAlignment="1">
      <alignment horizontal="center" vertical="center" textRotation="90" wrapText="1"/>
    </xf>
    <xf numFmtId="0" fontId="3" fillId="0" borderId="47" xfId="0" applyFont="1" applyBorder="1" applyAlignment="1">
      <alignment horizontal="center" vertical="center" textRotation="90" wrapText="1"/>
    </xf>
    <xf numFmtId="0" fontId="3" fillId="0" borderId="48" xfId="0" applyFont="1" applyBorder="1" applyAlignment="1">
      <alignment horizontal="center" vertical="center" textRotation="90" wrapText="1"/>
    </xf>
    <xf numFmtId="0" fontId="3" fillId="0" borderId="49" xfId="0" applyFont="1" applyBorder="1" applyAlignment="1">
      <alignment horizontal="center" vertical="center" textRotation="90" wrapText="1"/>
    </xf>
    <xf numFmtId="0" fontId="22" fillId="0" borderId="0" xfId="0" applyFont="1" applyAlignment="1">
      <alignment horizontal="center" vertical="center"/>
    </xf>
    <xf numFmtId="0" fontId="22" fillId="0" borderId="0" xfId="0" applyFont="1" applyAlignment="1">
      <alignment horizontal="center" vertical="center" textRotation="90"/>
    </xf>
    <xf numFmtId="0" fontId="50" fillId="19" borderId="60" xfId="0" applyFont="1" applyFill="1" applyBorder="1" applyAlignment="1">
      <alignment horizontal="center" vertical="center"/>
    </xf>
    <xf numFmtId="0" fontId="50" fillId="19" borderId="61" xfId="0" applyFont="1" applyFill="1" applyBorder="1" applyAlignment="1">
      <alignment horizontal="center" vertical="center"/>
    </xf>
    <xf numFmtId="0" fontId="50" fillId="19" borderId="62" xfId="0" applyFont="1" applyFill="1" applyBorder="1" applyAlignment="1">
      <alignment horizontal="center" vertical="center"/>
    </xf>
    <xf numFmtId="0" fontId="3" fillId="19" borderId="11" xfId="0" applyFont="1" applyFill="1" applyBorder="1" applyAlignment="1">
      <alignment horizontal="center" vertical="center" wrapText="1"/>
    </xf>
    <xf numFmtId="0" fontId="3" fillId="19" borderId="23"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0" xfId="0" applyFont="1" applyFill="1" applyAlignment="1">
      <alignment horizontal="center" vertical="center" wrapText="1"/>
    </xf>
    <xf numFmtId="0" fontId="22" fillId="20" borderId="23" xfId="0" applyFont="1" applyFill="1" applyBorder="1" applyAlignment="1">
      <alignment horizontal="center" vertical="center"/>
    </xf>
    <xf numFmtId="0" fontId="22" fillId="20" borderId="12" xfId="0" applyFont="1" applyFill="1" applyBorder="1" applyAlignment="1">
      <alignment horizontal="center" vertical="center"/>
    </xf>
    <xf numFmtId="0" fontId="22" fillId="14" borderId="13" xfId="0" applyFont="1" applyFill="1" applyBorder="1" applyAlignment="1">
      <alignment horizontal="center" vertical="center" textRotation="90"/>
    </xf>
    <xf numFmtId="0" fontId="22" fillId="14" borderId="15" xfId="0" applyFont="1" applyFill="1" applyBorder="1" applyAlignment="1">
      <alignment horizontal="center" vertical="center" textRotation="90"/>
    </xf>
    <xf numFmtId="0" fontId="23" fillId="21" borderId="11" xfId="0" applyFont="1" applyFill="1" applyBorder="1" applyAlignment="1">
      <alignment horizontal="center" vertical="center"/>
    </xf>
    <xf numFmtId="0" fontId="23" fillId="21" borderId="12" xfId="0" applyFont="1" applyFill="1" applyBorder="1" applyAlignment="1">
      <alignment horizontal="center" vertical="center"/>
    </xf>
    <xf numFmtId="0" fontId="23" fillId="21" borderId="13" xfId="0" applyFont="1" applyFill="1" applyBorder="1" applyAlignment="1">
      <alignment horizontal="center" vertical="center"/>
    </xf>
    <xf numFmtId="0" fontId="23" fillId="21" borderId="14" xfId="0" applyFont="1" applyFill="1" applyBorder="1" applyAlignment="1">
      <alignment horizontal="center" vertical="center"/>
    </xf>
    <xf numFmtId="0" fontId="22" fillId="21" borderId="41" xfId="0" applyFont="1" applyFill="1" applyBorder="1" applyAlignment="1">
      <alignment horizontal="center" vertical="center" textRotation="90"/>
    </xf>
    <xf numFmtId="0" fontId="22" fillId="21" borderId="32" xfId="0" applyFont="1" applyFill="1" applyBorder="1" applyAlignment="1">
      <alignment horizontal="center" vertical="center" textRotation="90"/>
    </xf>
    <xf numFmtId="0" fontId="22" fillId="21" borderId="31" xfId="0" applyFont="1" applyFill="1" applyBorder="1" applyAlignment="1">
      <alignment horizontal="center" vertical="center" textRotation="90"/>
    </xf>
    <xf numFmtId="0" fontId="22" fillId="22" borderId="41" xfId="0" applyFont="1" applyFill="1" applyBorder="1" applyAlignment="1">
      <alignment horizontal="center" vertical="center" textRotation="90"/>
    </xf>
    <xf numFmtId="0" fontId="22" fillId="22" borderId="32" xfId="0" applyFont="1" applyFill="1" applyBorder="1" applyAlignment="1">
      <alignment horizontal="center" vertical="center" textRotation="90"/>
    </xf>
    <xf numFmtId="0" fontId="22" fillId="22" borderId="31" xfId="0" applyFont="1" applyFill="1" applyBorder="1" applyAlignment="1">
      <alignment horizontal="center" vertical="center" textRotation="90"/>
    </xf>
    <xf numFmtId="9" fontId="5" fillId="0" borderId="0" xfId="1" applyFont="1" applyAlignment="1">
      <alignment wrapText="1"/>
    </xf>
  </cellXfs>
  <cellStyles count="4">
    <cellStyle name="Millares" xfId="3" builtinId="3"/>
    <cellStyle name="Normal" xfId="0" builtinId="0"/>
    <cellStyle name="Normal 4" xfId="2" xr:uid="{00000000-0005-0000-0000-000002000000}"/>
    <cellStyle name="Porcentaje" xfId="1" builtinId="5"/>
  </cellStyles>
  <dxfs count="79">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FF0000"/>
        </patternFill>
      </fill>
    </dxf>
    <dxf>
      <fill>
        <patternFill>
          <bgColor theme="6" tint="-0.24994659260841701"/>
        </patternFill>
      </fill>
    </dxf>
    <dxf>
      <fill>
        <patternFill>
          <bgColor rgb="FFFF0000"/>
        </patternFill>
      </fill>
    </dxf>
    <dxf>
      <fill>
        <patternFill>
          <bgColor rgb="FFFFC000"/>
        </patternFill>
      </fill>
    </dxf>
    <dxf>
      <fill>
        <patternFill>
          <bgColor theme="6" tint="-0.24994659260841701"/>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rgb="FFC00000"/>
        </patternFill>
      </fill>
    </dxf>
    <dxf>
      <fill>
        <patternFill>
          <bgColor theme="7" tint="-0.499984740745262"/>
        </patternFill>
      </fill>
    </dxf>
    <dxf>
      <fill>
        <patternFill>
          <bgColor theme="6" tint="-0.499984740745262"/>
        </patternFill>
      </fill>
    </dxf>
    <dxf>
      <fill>
        <patternFill>
          <bgColor rgb="FF92D050"/>
        </patternFill>
      </fill>
    </dxf>
    <dxf>
      <fill>
        <patternFill>
          <bgColor theme="6" tint="-0.499984740745262"/>
        </patternFill>
      </fill>
    </dxf>
    <dxf>
      <fill>
        <patternFill>
          <bgColor rgb="FF92D050"/>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rgb="FF669900"/>
        </patternFill>
      </fill>
    </dxf>
    <dxf>
      <fill>
        <patternFill>
          <bgColor rgb="FFCCFF66"/>
        </patternFill>
      </fill>
    </dxf>
    <dxf>
      <fill>
        <patternFill>
          <bgColor theme="9"/>
        </patternFill>
      </fill>
    </dxf>
    <dxf>
      <fill>
        <patternFill>
          <bgColor rgb="FFFF0000"/>
        </patternFill>
      </fill>
    </dxf>
    <dxf>
      <fill>
        <patternFill>
          <bgColor theme="6" tint="-0.499984740745262"/>
        </patternFill>
      </fill>
    </dxf>
    <dxf>
      <fill>
        <patternFill>
          <bgColor rgb="FF92D050"/>
        </patternFill>
      </fill>
    </dxf>
    <dxf>
      <fill>
        <patternFill>
          <bgColor rgb="FFC00000"/>
        </patternFill>
      </fill>
    </dxf>
    <dxf>
      <fill>
        <patternFill>
          <bgColor theme="7" tint="-0.499984740745262"/>
        </patternFill>
      </fill>
    </dxf>
    <dxf>
      <fill>
        <patternFill>
          <bgColor theme="6" tint="-0.24994659260841701"/>
        </patternFill>
      </fill>
    </dxf>
    <dxf>
      <fill>
        <patternFill>
          <bgColor rgb="FFFFFF00"/>
        </patternFill>
      </fill>
    </dxf>
    <dxf>
      <fill>
        <patternFill>
          <bgColor theme="9"/>
        </patternFill>
      </fill>
    </dxf>
    <dxf>
      <fill>
        <patternFill>
          <bgColor rgb="FFFF0000"/>
        </patternFill>
      </fill>
    </dxf>
    <dxf>
      <fill>
        <patternFill>
          <bgColor rgb="FF669900"/>
        </patternFill>
      </fill>
    </dxf>
    <dxf>
      <fill>
        <patternFill>
          <bgColor rgb="FFCCFF66"/>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78"/>
      <tableStyleElement type="headerRow" dxfId="77"/>
    </tableStyle>
  </tableStyles>
  <colors>
    <mruColors>
      <color rgb="FFFF6600"/>
      <color rgb="FF0099CC"/>
      <color rgb="FFCC0000"/>
      <color rgb="FFCCFF66"/>
      <color rgb="FFFF3300"/>
      <color rgb="FF669900"/>
      <color rgb="FFF79646"/>
      <color rgb="FFCCFF99"/>
      <color rgb="FFFF0000"/>
      <color rgb="FFFB25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3200"/>
              <a:t>Clasificación de los Riesgos</a:t>
            </a:r>
          </a:p>
        </c:rich>
      </c:tx>
      <c:layout>
        <c:manualLayout>
          <c:xMode val="edge"/>
          <c:yMode val="edge"/>
          <c:x val="0.19035998659894726"/>
          <c:y val="7.0998727104027784E-2"/>
        </c:manualLayout>
      </c:layout>
      <c:overlay val="0"/>
      <c:spPr>
        <a:noFill/>
        <a:ln>
          <a:noFill/>
        </a:ln>
        <a:effectLst/>
      </c:spPr>
      <c:txPr>
        <a:bodyPr rot="0" spcFirstLastPara="1" vertOverflow="ellipsis" vert="horz" wrap="square" anchor="ctr" anchorCtr="1"/>
        <a:lstStyle/>
        <a:p>
          <a:pPr algn="ct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pieChart>
        <c:varyColors val="1"/>
        <c:ser>
          <c:idx val="0"/>
          <c:order val="0"/>
          <c:spPr>
            <a:solidFill>
              <a:srgbClr val="0099CC"/>
            </a:solidFill>
            <a:ln>
              <a:solidFill>
                <a:schemeClr val="tx1"/>
              </a:solidFill>
            </a:ln>
          </c:spPr>
          <c:dPt>
            <c:idx val="0"/>
            <c:bubble3D val="0"/>
            <c:spPr>
              <a:solidFill>
                <a:srgbClr val="0099CC"/>
              </a:solidFill>
              <a:ln>
                <a:solidFill>
                  <a:schemeClr val="tx1"/>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5494-4BD8-86E9-2905EA2D3072}"/>
              </c:ext>
            </c:extLst>
          </c:dPt>
          <c:dPt>
            <c:idx val="1"/>
            <c:bubble3D val="0"/>
            <c:spPr>
              <a:solidFill>
                <a:srgbClr val="0099CC"/>
              </a:solidFill>
              <a:ln>
                <a:solidFill>
                  <a:schemeClr val="tx1"/>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5494-4BD8-86E9-2905EA2D3072}"/>
              </c:ext>
            </c:extLst>
          </c:dPt>
          <c:dPt>
            <c:idx val="2"/>
            <c:bubble3D val="0"/>
            <c:spPr>
              <a:solidFill>
                <a:srgbClr val="0099CC"/>
              </a:solidFill>
              <a:ln>
                <a:solidFill>
                  <a:schemeClr val="tx1"/>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5494-4BD8-86E9-2905EA2D3072}"/>
              </c:ext>
            </c:extLst>
          </c:dPt>
          <c:dPt>
            <c:idx val="3"/>
            <c:bubble3D val="0"/>
            <c:spPr>
              <a:solidFill>
                <a:srgbClr val="0099CC"/>
              </a:solidFill>
              <a:ln>
                <a:solidFill>
                  <a:schemeClr val="tx1"/>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5494-4BD8-86E9-2905EA2D3072}"/>
              </c:ext>
            </c:extLst>
          </c:dPt>
          <c:dPt>
            <c:idx val="4"/>
            <c:bubble3D val="0"/>
            <c:spPr>
              <a:solidFill>
                <a:srgbClr val="0099CC"/>
              </a:solidFill>
              <a:ln>
                <a:solidFill>
                  <a:schemeClr val="tx1"/>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5494-4BD8-86E9-2905EA2D3072}"/>
              </c:ext>
            </c:extLst>
          </c:dPt>
          <c:dPt>
            <c:idx val="5"/>
            <c:bubble3D val="0"/>
            <c:spPr>
              <a:solidFill>
                <a:srgbClr val="0099CC"/>
              </a:solidFill>
              <a:ln>
                <a:solidFill>
                  <a:schemeClr val="tx1"/>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5494-4BD8-86E9-2905EA2D3072}"/>
              </c:ext>
            </c:extLst>
          </c:dPt>
          <c:dLbls>
            <c:dLbl>
              <c:idx val="0"/>
              <c:layout>
                <c:manualLayout>
                  <c:x val="6.9781664496009468E-3"/>
                  <c:y val="-0.28666390332352071"/>
                </c:manualLayout>
              </c:layout>
              <c:tx>
                <c:rich>
                  <a:bodyPr rot="0" spcFirstLastPara="1" vertOverflow="ellipsis" vert="horz" wrap="square" lIns="38100" tIns="19050" rIns="38100" bIns="19050" anchor="ctr" anchorCtr="1">
                    <a:noAutofit/>
                  </a:bodyPr>
                  <a:lstStyle/>
                  <a:p>
                    <a:pPr>
                      <a:defRPr sz="900" b="0" i="0" u="none" strike="noStrike" kern="1200" baseline="0">
                        <a:solidFill>
                          <a:srgbClr val="FFFF00"/>
                        </a:solidFill>
                        <a:latin typeface="+mn-lt"/>
                        <a:ea typeface="+mn-ea"/>
                        <a:cs typeface="+mn-cs"/>
                      </a:defRPr>
                    </a:pPr>
                    <a:fld id="{3397D785-934D-40E3-9005-0A87773F8195}" type="CATEGORYNAME">
                      <a:rPr lang="en-US" sz="2400">
                        <a:solidFill>
                          <a:srgbClr val="FFFF00"/>
                        </a:solidFill>
                      </a:rPr>
                      <a:pPr>
                        <a:defRPr>
                          <a:solidFill>
                            <a:srgbClr val="FFFF00"/>
                          </a:solidFill>
                        </a:defRPr>
                      </a:pPr>
                      <a:t>[NOMBRE DE CATEGORÍA]</a:t>
                    </a:fld>
                    <a:r>
                      <a:rPr lang="en-US" sz="2400">
                        <a:solidFill>
                          <a:srgbClr val="FFFF00"/>
                        </a:solidFill>
                      </a:rPr>
                      <a:t>s
</a:t>
                    </a:r>
                    <a:fld id="{99212FA2-A46F-43DC-9D1F-DF3A4B36F6A3}" type="PERCENTAGE">
                      <a:rPr lang="en-US" sz="2400">
                        <a:solidFill>
                          <a:srgbClr val="FFFF00"/>
                        </a:solidFill>
                      </a:rPr>
                      <a:pPr>
                        <a:defRPr>
                          <a:solidFill>
                            <a:srgbClr val="FFFF00"/>
                          </a:solidFill>
                        </a:defRPr>
                      </a:pPr>
                      <a:t>[PORCENTAJE]</a:t>
                    </a:fld>
                    <a:endParaRPr lang="en-US" sz="2400">
                      <a:solidFill>
                        <a:srgbClr val="FFFF00"/>
                      </a:solidFill>
                    </a:endParaRP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rgbClr val="FFFF00"/>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31210315822879475"/>
                      <c:h val="0.16866304452639633"/>
                    </c:manualLayout>
                  </c15:layout>
                  <c15:dlblFieldTable/>
                  <c15:showDataLabelsRange val="0"/>
                </c:ext>
                <c:ext xmlns:c16="http://schemas.microsoft.com/office/drawing/2014/chart" uri="{C3380CC4-5D6E-409C-BE32-E72D297353CC}">
                  <c16:uniqueId val="{00000001-5494-4BD8-86E9-2905EA2D3072}"/>
                </c:ext>
              </c:extLst>
            </c:dLbl>
            <c:dLbl>
              <c:idx val="1"/>
              <c:delete val="1"/>
              <c:extLst>
                <c:ext xmlns:c15="http://schemas.microsoft.com/office/drawing/2012/chart" uri="{CE6537A1-D6FC-4f65-9D91-7224C49458BB}"/>
                <c:ext xmlns:c16="http://schemas.microsoft.com/office/drawing/2014/chart" uri="{C3380CC4-5D6E-409C-BE32-E72D297353CC}">
                  <c16:uniqueId val="{00000003-5494-4BD8-86E9-2905EA2D3072}"/>
                </c:ext>
              </c:extLst>
            </c:dLbl>
            <c:dLbl>
              <c:idx val="2"/>
              <c:delete val="1"/>
              <c:extLst>
                <c:ext xmlns:c15="http://schemas.microsoft.com/office/drawing/2012/chart" uri="{CE6537A1-D6FC-4f65-9D91-7224C49458BB}"/>
                <c:ext xmlns:c16="http://schemas.microsoft.com/office/drawing/2014/chart" uri="{C3380CC4-5D6E-409C-BE32-E72D297353CC}">
                  <c16:uniqueId val="{00000005-5494-4BD8-86E9-2905EA2D3072}"/>
                </c:ext>
              </c:extLst>
            </c:dLbl>
            <c:dLbl>
              <c:idx val="3"/>
              <c:delete val="1"/>
              <c:extLst>
                <c:ext xmlns:c15="http://schemas.microsoft.com/office/drawing/2012/chart" uri="{CE6537A1-D6FC-4f65-9D91-7224C49458BB}"/>
                <c:ext xmlns:c16="http://schemas.microsoft.com/office/drawing/2014/chart" uri="{C3380CC4-5D6E-409C-BE32-E72D297353CC}">
                  <c16:uniqueId val="{00000007-5494-4BD8-86E9-2905EA2D3072}"/>
                </c:ext>
              </c:extLst>
            </c:dLbl>
            <c:dLbl>
              <c:idx val="4"/>
              <c:delete val="1"/>
              <c:extLst>
                <c:ext xmlns:c15="http://schemas.microsoft.com/office/drawing/2012/chart" uri="{CE6537A1-D6FC-4f65-9D91-7224C49458BB}"/>
                <c:ext xmlns:c16="http://schemas.microsoft.com/office/drawing/2014/chart" uri="{C3380CC4-5D6E-409C-BE32-E72D297353CC}">
                  <c16:uniqueId val="{00000009-5494-4BD8-86E9-2905EA2D3072}"/>
                </c:ext>
              </c:extLst>
            </c:dLbl>
            <c:dLbl>
              <c:idx val="5"/>
              <c:delete val="1"/>
              <c:extLst>
                <c:ext xmlns:c15="http://schemas.microsoft.com/office/drawing/2012/chart" uri="{CE6537A1-D6FC-4f65-9D91-7224C49458BB}"/>
                <c:ext xmlns:c16="http://schemas.microsoft.com/office/drawing/2014/chart" uri="{C3380CC4-5D6E-409C-BE32-E72D297353CC}">
                  <c16:uniqueId val="{0000000B-5494-4BD8-86E9-2905EA2D30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FF00"/>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Resumen!$AG$5:$AG$10</c:f>
              <c:strCache>
                <c:ptCount val="6"/>
                <c:pt idx="0">
                  <c:v>Estratégico</c:v>
                </c:pt>
                <c:pt idx="1">
                  <c:v>Operativo</c:v>
                </c:pt>
                <c:pt idx="2">
                  <c:v>Financiero</c:v>
                </c:pt>
                <c:pt idx="3">
                  <c:v>Cumplimiento</c:v>
                </c:pt>
                <c:pt idx="4">
                  <c:v>Tecnológico</c:v>
                </c:pt>
                <c:pt idx="5">
                  <c:v>Confianza e imagen</c:v>
                </c:pt>
              </c:strCache>
            </c:strRef>
          </c:cat>
          <c:val>
            <c:numRef>
              <c:f>Resumen!$AY$5:$AY$10</c:f>
              <c:numCache>
                <c:formatCode>General</c:formatCode>
                <c:ptCount val="6"/>
                <c:pt idx="0">
                  <c:v>10</c:v>
                </c:pt>
                <c:pt idx="1">
                  <c:v>0</c:v>
                </c:pt>
                <c:pt idx="2">
                  <c:v>0</c:v>
                </c:pt>
                <c:pt idx="3">
                  <c:v>0</c:v>
                </c:pt>
                <c:pt idx="4">
                  <c:v>0</c:v>
                </c:pt>
                <c:pt idx="5">
                  <c:v>0</c:v>
                </c:pt>
              </c:numCache>
            </c:numRef>
          </c:val>
          <c:extLst>
            <c:ext xmlns:c16="http://schemas.microsoft.com/office/drawing/2014/chart" uri="{C3380CC4-5D6E-409C-BE32-E72D297353CC}">
              <c16:uniqueId val="{0000000C-5494-4BD8-86E9-2905EA2D307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21</xdr:col>
      <xdr:colOff>466129</xdr:colOff>
      <xdr:row>0</xdr:row>
      <xdr:rowOff>113911</xdr:rowOff>
    </xdr:from>
    <xdr:to>
      <xdr:col>22</xdr:col>
      <xdr:colOff>1374321</xdr:colOff>
      <xdr:row>5</xdr:row>
      <xdr:rowOff>0</xdr:rowOff>
    </xdr:to>
    <xdr:pic>
      <xdr:nvPicPr>
        <xdr:cNvPr id="6" name="0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21772" y="113911"/>
          <a:ext cx="2132835" cy="1940768"/>
        </a:xfrm>
        <a:prstGeom prst="rect">
          <a:avLst/>
        </a:prstGeom>
      </xdr:spPr>
    </xdr:pic>
    <xdr:clientData/>
  </xdr:twoCellAnchor>
  <xdr:twoCellAnchor editAs="oneCell">
    <xdr:from>
      <xdr:col>1</xdr:col>
      <xdr:colOff>623825</xdr:colOff>
      <xdr:row>0</xdr:row>
      <xdr:rowOff>264721</xdr:rowOff>
    </xdr:from>
    <xdr:to>
      <xdr:col>2</xdr:col>
      <xdr:colOff>1004826</xdr:colOff>
      <xdr:row>4</xdr:row>
      <xdr:rowOff>857250</xdr:rowOff>
    </xdr:to>
    <xdr:pic>
      <xdr:nvPicPr>
        <xdr:cNvPr id="9" name="Imagen 8">
          <a:extLst>
            <a:ext uri="{FF2B5EF4-FFF2-40B4-BE49-F238E27FC236}">
              <a16:creationId xmlns:a16="http://schemas.microsoft.com/office/drawing/2014/main" id="{00000000-0008-0000-0000-000009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238" t="39544" r="30754" b="26947"/>
        <a:stretch/>
      </xdr:blipFill>
      <xdr:spPr bwMode="auto">
        <a:xfrm>
          <a:off x="936789" y="264721"/>
          <a:ext cx="2286001" cy="174913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548821</xdr:colOff>
      <xdr:row>0</xdr:row>
      <xdr:rowOff>97943</xdr:rowOff>
    </xdr:from>
    <xdr:to>
      <xdr:col>22</xdr:col>
      <xdr:colOff>1728106</xdr:colOff>
      <xdr:row>5</xdr:row>
      <xdr:rowOff>108856</xdr:rowOff>
    </xdr:to>
    <xdr:pic>
      <xdr:nvPicPr>
        <xdr:cNvPr id="7" name="0 Imagen">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53892" y="97943"/>
          <a:ext cx="1982107" cy="1888699"/>
        </a:xfrm>
        <a:prstGeom prst="rect">
          <a:avLst/>
        </a:prstGeom>
      </xdr:spPr>
    </xdr:pic>
    <xdr:clientData/>
  </xdr:twoCellAnchor>
  <xdr:twoCellAnchor editAs="oneCell">
    <xdr:from>
      <xdr:col>1</xdr:col>
      <xdr:colOff>653143</xdr:colOff>
      <xdr:row>0</xdr:row>
      <xdr:rowOff>231321</xdr:rowOff>
    </xdr:from>
    <xdr:to>
      <xdr:col>2</xdr:col>
      <xdr:colOff>884465</xdr:colOff>
      <xdr:row>5</xdr:row>
      <xdr:rowOff>102671</xdr:rowOff>
    </xdr:to>
    <xdr:pic>
      <xdr:nvPicPr>
        <xdr:cNvPr id="9" name="Imagen 8">
          <a:extLst>
            <a:ext uri="{FF2B5EF4-FFF2-40B4-BE49-F238E27FC236}">
              <a16:creationId xmlns:a16="http://schemas.microsoft.com/office/drawing/2014/main" id="{00000000-0008-0000-0100-000009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238" t="39544" r="30754" b="26947"/>
        <a:stretch/>
      </xdr:blipFill>
      <xdr:spPr bwMode="auto">
        <a:xfrm>
          <a:off x="966107" y="231321"/>
          <a:ext cx="2286001" cy="174913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777874</xdr:colOff>
      <xdr:row>0</xdr:row>
      <xdr:rowOff>426339</xdr:rowOff>
    </xdr:from>
    <xdr:to>
      <xdr:col>22</xdr:col>
      <xdr:colOff>2517322</xdr:colOff>
      <xdr:row>5</xdr:row>
      <xdr:rowOff>13608</xdr:rowOff>
    </xdr:to>
    <xdr:pic>
      <xdr:nvPicPr>
        <xdr:cNvPr id="7" name="0 Imagen">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10410" y="426339"/>
          <a:ext cx="2542269" cy="2580840"/>
        </a:xfrm>
        <a:prstGeom prst="rect">
          <a:avLst/>
        </a:prstGeom>
      </xdr:spPr>
    </xdr:pic>
    <xdr:clientData/>
  </xdr:twoCellAnchor>
  <xdr:twoCellAnchor editAs="oneCell">
    <xdr:from>
      <xdr:col>1</xdr:col>
      <xdr:colOff>449036</xdr:colOff>
      <xdr:row>3</xdr:row>
      <xdr:rowOff>27214</xdr:rowOff>
    </xdr:from>
    <xdr:to>
      <xdr:col>1</xdr:col>
      <xdr:colOff>2735037</xdr:colOff>
      <xdr:row>4</xdr:row>
      <xdr:rowOff>1191243</xdr:rowOff>
    </xdr:to>
    <xdr:pic>
      <xdr:nvPicPr>
        <xdr:cNvPr id="10" name="Imagen 9">
          <a:extLst>
            <a:ext uri="{FF2B5EF4-FFF2-40B4-BE49-F238E27FC236}">
              <a16:creationId xmlns:a16="http://schemas.microsoft.com/office/drawing/2014/main" id="{00000000-0008-0000-0200-00000A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238" t="39544" r="30754" b="26947"/>
        <a:stretch/>
      </xdr:blipFill>
      <xdr:spPr bwMode="auto">
        <a:xfrm>
          <a:off x="762000" y="1034143"/>
          <a:ext cx="2286001" cy="1749136"/>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639536</xdr:colOff>
      <xdr:row>0</xdr:row>
      <xdr:rowOff>131195</xdr:rowOff>
    </xdr:from>
    <xdr:to>
      <xdr:col>22</xdr:col>
      <xdr:colOff>1932215</xdr:colOff>
      <xdr:row>5</xdr:row>
      <xdr:rowOff>27213</xdr:rowOff>
    </xdr:to>
    <xdr:pic>
      <xdr:nvPicPr>
        <xdr:cNvPr id="7" name="0 Imagen">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46786" y="131195"/>
          <a:ext cx="2095500" cy="2045947"/>
        </a:xfrm>
        <a:prstGeom prst="rect">
          <a:avLst/>
        </a:prstGeom>
      </xdr:spPr>
    </xdr:pic>
    <xdr:clientData/>
  </xdr:twoCellAnchor>
  <xdr:twoCellAnchor editAs="oneCell">
    <xdr:from>
      <xdr:col>1</xdr:col>
      <xdr:colOff>312964</xdr:colOff>
      <xdr:row>1</xdr:row>
      <xdr:rowOff>176892</xdr:rowOff>
    </xdr:from>
    <xdr:to>
      <xdr:col>1</xdr:col>
      <xdr:colOff>2598965</xdr:colOff>
      <xdr:row>5</xdr:row>
      <xdr:rowOff>48242</xdr:rowOff>
    </xdr:to>
    <xdr:pic>
      <xdr:nvPicPr>
        <xdr:cNvPr id="10" name="Imagen 9">
          <a:extLst>
            <a:ext uri="{FF2B5EF4-FFF2-40B4-BE49-F238E27FC236}">
              <a16:creationId xmlns:a16="http://schemas.microsoft.com/office/drawing/2014/main" id="{00000000-0008-0000-0300-00000A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238" t="39544" r="30754" b="26947"/>
        <a:stretch/>
      </xdr:blipFill>
      <xdr:spPr bwMode="auto">
        <a:xfrm>
          <a:off x="625928" y="449035"/>
          <a:ext cx="2286001" cy="1749136"/>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21</xdr:col>
      <xdr:colOff>408214</xdr:colOff>
      <xdr:row>0</xdr:row>
      <xdr:rowOff>124883</xdr:rowOff>
    </xdr:from>
    <xdr:to>
      <xdr:col>22</xdr:col>
      <xdr:colOff>1578428</xdr:colOff>
      <xdr:row>5</xdr:row>
      <xdr:rowOff>95250</xdr:rowOff>
    </xdr:to>
    <xdr:pic>
      <xdr:nvPicPr>
        <xdr:cNvPr id="7" name="0 Imagen">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40107" y="124883"/>
          <a:ext cx="2394857" cy="2324403"/>
        </a:xfrm>
        <a:prstGeom prst="rect">
          <a:avLst/>
        </a:prstGeom>
      </xdr:spPr>
    </xdr:pic>
    <xdr:clientData/>
  </xdr:twoCellAnchor>
  <xdr:twoCellAnchor editAs="oneCell">
    <xdr:from>
      <xdr:col>1</xdr:col>
      <xdr:colOff>517072</xdr:colOff>
      <xdr:row>1</xdr:row>
      <xdr:rowOff>258536</xdr:rowOff>
    </xdr:from>
    <xdr:to>
      <xdr:col>2</xdr:col>
      <xdr:colOff>1006930</xdr:colOff>
      <xdr:row>4</xdr:row>
      <xdr:rowOff>810244</xdr:rowOff>
    </xdr:to>
    <xdr:pic>
      <xdr:nvPicPr>
        <xdr:cNvPr id="10" name="Imagen 9">
          <a:extLst>
            <a:ext uri="{FF2B5EF4-FFF2-40B4-BE49-F238E27FC236}">
              <a16:creationId xmlns:a16="http://schemas.microsoft.com/office/drawing/2014/main" id="{00000000-0008-0000-0400-00000A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238" t="39544" r="30754" b="26947"/>
        <a:stretch/>
      </xdr:blipFill>
      <xdr:spPr bwMode="auto">
        <a:xfrm>
          <a:off x="830036" y="530679"/>
          <a:ext cx="2286001" cy="1749136"/>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44510</xdr:colOff>
      <xdr:row>0</xdr:row>
      <xdr:rowOff>91008</xdr:rowOff>
    </xdr:from>
    <xdr:to>
      <xdr:col>3</xdr:col>
      <xdr:colOff>727897</xdr:colOff>
      <xdr:row>0</xdr:row>
      <xdr:rowOff>1453527</xdr:rowOff>
    </xdr:to>
    <xdr:pic>
      <xdr:nvPicPr>
        <xdr:cNvPr id="4" name="9 Imagen">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04" y="91008"/>
          <a:ext cx="1579858" cy="1362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48986</xdr:colOff>
      <xdr:row>11</xdr:row>
      <xdr:rowOff>393802</xdr:rowOff>
    </xdr:from>
    <xdr:to>
      <xdr:col>32</xdr:col>
      <xdr:colOff>666750</xdr:colOff>
      <xdr:row>25</xdr:row>
      <xdr:rowOff>0</xdr:rowOff>
    </xdr:to>
    <xdr:graphicFrame macro="">
      <xdr:nvGraphicFramePr>
        <xdr:cNvPr id="6" name="Gráfico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82826</xdr:rowOff>
    </xdr:from>
    <xdr:to>
      <xdr:col>1</xdr:col>
      <xdr:colOff>1192574</xdr:colOff>
      <xdr:row>3</xdr:row>
      <xdr:rowOff>50316</xdr:rowOff>
    </xdr:to>
    <xdr:pic>
      <xdr:nvPicPr>
        <xdr:cNvPr id="4" name="9 Imagen">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826"/>
          <a:ext cx="1573574" cy="1362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202596</xdr:colOff>
      <xdr:row>0</xdr:row>
      <xdr:rowOff>285751</xdr:rowOff>
    </xdr:from>
    <xdr:to>
      <xdr:col>3</xdr:col>
      <xdr:colOff>848097</xdr:colOff>
      <xdr:row>1</xdr:row>
      <xdr:rowOff>438746</xdr:rowOff>
    </xdr:to>
    <xdr:pic>
      <xdr:nvPicPr>
        <xdr:cNvPr id="3" name="9 Imagen">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596" y="285751"/>
          <a:ext cx="1584394" cy="1377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381003</xdr:colOff>
      <xdr:row>6</xdr:row>
      <xdr:rowOff>639536</xdr:rowOff>
    </xdr:from>
    <xdr:to>
      <xdr:col>24</xdr:col>
      <xdr:colOff>623210</xdr:colOff>
      <xdr:row>9</xdr:row>
      <xdr:rowOff>234043</xdr:rowOff>
    </xdr:to>
    <xdr:pic>
      <xdr:nvPicPr>
        <xdr:cNvPr id="4" name="Imagen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98824" y="5810250"/>
          <a:ext cx="6610350" cy="2071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35</xdr:col>
      <xdr:colOff>219075</xdr:colOff>
      <xdr:row>1</xdr:row>
      <xdr:rowOff>228600</xdr:rowOff>
    </xdr:from>
    <xdr:to>
      <xdr:col>44</xdr:col>
      <xdr:colOff>704692</xdr:colOff>
      <xdr:row>11</xdr:row>
      <xdr:rowOff>247650</xdr:rowOff>
    </xdr:to>
    <xdr:pic>
      <xdr:nvPicPr>
        <xdr:cNvPr id="3" name="Imagen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18475" y="533400"/>
          <a:ext cx="7343617" cy="3752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drawing" Target="../drawings/drawing1.xml"/><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3" Type="http://schemas.openxmlformats.org/officeDocument/2006/relationships/printerSettings" Target="../printerSettings/printerSettings183.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08.bin"/><Relationship Id="rId13" Type="http://schemas.openxmlformats.org/officeDocument/2006/relationships/printerSettings" Target="../printerSettings/printerSettings213.bin"/><Relationship Id="rId18" Type="http://schemas.openxmlformats.org/officeDocument/2006/relationships/printerSettings" Target="../printerSettings/printerSettings218.bin"/><Relationship Id="rId3" Type="http://schemas.openxmlformats.org/officeDocument/2006/relationships/printerSettings" Target="../printerSettings/printerSettings203.bin"/><Relationship Id="rId7" Type="http://schemas.openxmlformats.org/officeDocument/2006/relationships/printerSettings" Target="../printerSettings/printerSettings207.bin"/><Relationship Id="rId12" Type="http://schemas.openxmlformats.org/officeDocument/2006/relationships/printerSettings" Target="../printerSettings/printerSettings212.bin"/><Relationship Id="rId17" Type="http://schemas.openxmlformats.org/officeDocument/2006/relationships/printerSettings" Target="../printerSettings/printerSettings217.bin"/><Relationship Id="rId2" Type="http://schemas.openxmlformats.org/officeDocument/2006/relationships/printerSettings" Target="../printerSettings/printerSettings202.bin"/><Relationship Id="rId16" Type="http://schemas.openxmlformats.org/officeDocument/2006/relationships/printerSettings" Target="../printerSettings/printerSettings216.bin"/><Relationship Id="rId20" Type="http://schemas.openxmlformats.org/officeDocument/2006/relationships/printerSettings" Target="../printerSettings/printerSettings220.bin"/><Relationship Id="rId1" Type="http://schemas.openxmlformats.org/officeDocument/2006/relationships/printerSettings" Target="../printerSettings/printerSettings201.bin"/><Relationship Id="rId6" Type="http://schemas.openxmlformats.org/officeDocument/2006/relationships/printerSettings" Target="../printerSettings/printerSettings206.bin"/><Relationship Id="rId11" Type="http://schemas.openxmlformats.org/officeDocument/2006/relationships/printerSettings" Target="../printerSettings/printerSettings211.bin"/><Relationship Id="rId5" Type="http://schemas.openxmlformats.org/officeDocument/2006/relationships/printerSettings" Target="../printerSettings/printerSettings205.bin"/><Relationship Id="rId15" Type="http://schemas.openxmlformats.org/officeDocument/2006/relationships/printerSettings" Target="../printerSettings/printerSettings215.bin"/><Relationship Id="rId10" Type="http://schemas.openxmlformats.org/officeDocument/2006/relationships/printerSettings" Target="../printerSettings/printerSettings210.bin"/><Relationship Id="rId19" Type="http://schemas.openxmlformats.org/officeDocument/2006/relationships/printerSettings" Target="../printerSettings/printerSettings219.bin"/><Relationship Id="rId4" Type="http://schemas.openxmlformats.org/officeDocument/2006/relationships/printerSettings" Target="../printerSettings/printerSettings204.bin"/><Relationship Id="rId9" Type="http://schemas.openxmlformats.org/officeDocument/2006/relationships/printerSettings" Target="../printerSettings/printerSettings209.bin"/><Relationship Id="rId14" Type="http://schemas.openxmlformats.org/officeDocument/2006/relationships/printerSettings" Target="../printerSettings/printerSettings2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2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8.bin"/><Relationship Id="rId13" Type="http://schemas.openxmlformats.org/officeDocument/2006/relationships/printerSettings" Target="../printerSettings/printerSettings33.bin"/><Relationship Id="rId18" Type="http://schemas.openxmlformats.org/officeDocument/2006/relationships/printerSettings" Target="../printerSettings/printerSettings38.bin"/><Relationship Id="rId3" Type="http://schemas.openxmlformats.org/officeDocument/2006/relationships/printerSettings" Target="../printerSettings/printerSettings23.bin"/><Relationship Id="rId21" Type="http://schemas.openxmlformats.org/officeDocument/2006/relationships/drawing" Target="../drawings/drawing2.xml"/><Relationship Id="rId7" Type="http://schemas.openxmlformats.org/officeDocument/2006/relationships/printerSettings" Target="../printerSettings/printerSettings27.bin"/><Relationship Id="rId12" Type="http://schemas.openxmlformats.org/officeDocument/2006/relationships/printerSettings" Target="../printerSettings/printerSettings32.bin"/><Relationship Id="rId17" Type="http://schemas.openxmlformats.org/officeDocument/2006/relationships/printerSettings" Target="../printerSettings/printerSettings37.bin"/><Relationship Id="rId2" Type="http://schemas.openxmlformats.org/officeDocument/2006/relationships/printerSettings" Target="../printerSettings/printerSettings22.bin"/><Relationship Id="rId16" Type="http://schemas.openxmlformats.org/officeDocument/2006/relationships/printerSettings" Target="../printerSettings/printerSettings36.bin"/><Relationship Id="rId20" Type="http://schemas.openxmlformats.org/officeDocument/2006/relationships/printerSettings" Target="../printerSettings/printerSettings40.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11" Type="http://schemas.openxmlformats.org/officeDocument/2006/relationships/printerSettings" Target="../printerSettings/printerSettings31.bin"/><Relationship Id="rId5" Type="http://schemas.openxmlformats.org/officeDocument/2006/relationships/printerSettings" Target="../printerSettings/printerSettings25.bin"/><Relationship Id="rId15" Type="http://schemas.openxmlformats.org/officeDocument/2006/relationships/printerSettings" Target="../printerSettings/printerSettings35.bin"/><Relationship Id="rId10" Type="http://schemas.openxmlformats.org/officeDocument/2006/relationships/printerSettings" Target="../printerSettings/printerSettings30.bin"/><Relationship Id="rId19" Type="http://schemas.openxmlformats.org/officeDocument/2006/relationships/printerSettings" Target="../printerSettings/printerSettings39.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 Id="rId14" Type="http://schemas.openxmlformats.org/officeDocument/2006/relationships/printerSettings" Target="../printerSettings/printerSettings3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8.bin"/><Relationship Id="rId13" Type="http://schemas.openxmlformats.org/officeDocument/2006/relationships/printerSettings" Target="../printerSettings/printerSettings53.bin"/><Relationship Id="rId18" Type="http://schemas.openxmlformats.org/officeDocument/2006/relationships/printerSettings" Target="../printerSettings/printerSettings58.bin"/><Relationship Id="rId3" Type="http://schemas.openxmlformats.org/officeDocument/2006/relationships/printerSettings" Target="../printerSettings/printerSettings43.bin"/><Relationship Id="rId21" Type="http://schemas.openxmlformats.org/officeDocument/2006/relationships/drawing" Target="../drawings/drawing3.xml"/><Relationship Id="rId7" Type="http://schemas.openxmlformats.org/officeDocument/2006/relationships/printerSettings" Target="../printerSettings/printerSettings47.bin"/><Relationship Id="rId12" Type="http://schemas.openxmlformats.org/officeDocument/2006/relationships/printerSettings" Target="../printerSettings/printerSettings52.bin"/><Relationship Id="rId17" Type="http://schemas.openxmlformats.org/officeDocument/2006/relationships/printerSettings" Target="../printerSettings/printerSettings57.bin"/><Relationship Id="rId2" Type="http://schemas.openxmlformats.org/officeDocument/2006/relationships/printerSettings" Target="../printerSettings/printerSettings42.bin"/><Relationship Id="rId16" Type="http://schemas.openxmlformats.org/officeDocument/2006/relationships/printerSettings" Target="../printerSettings/printerSettings56.bin"/><Relationship Id="rId20" Type="http://schemas.openxmlformats.org/officeDocument/2006/relationships/printerSettings" Target="../printerSettings/printerSettings60.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11" Type="http://schemas.openxmlformats.org/officeDocument/2006/relationships/printerSettings" Target="../printerSettings/printerSettings51.bin"/><Relationship Id="rId5" Type="http://schemas.openxmlformats.org/officeDocument/2006/relationships/printerSettings" Target="../printerSettings/printerSettings45.bin"/><Relationship Id="rId15" Type="http://schemas.openxmlformats.org/officeDocument/2006/relationships/printerSettings" Target="../printerSettings/printerSettings55.bin"/><Relationship Id="rId10" Type="http://schemas.openxmlformats.org/officeDocument/2006/relationships/printerSettings" Target="../printerSettings/printerSettings50.bin"/><Relationship Id="rId19" Type="http://schemas.openxmlformats.org/officeDocument/2006/relationships/printerSettings" Target="../printerSettings/printerSettings59.bin"/><Relationship Id="rId4" Type="http://schemas.openxmlformats.org/officeDocument/2006/relationships/printerSettings" Target="../printerSettings/printerSettings44.bin"/><Relationship Id="rId9" Type="http://schemas.openxmlformats.org/officeDocument/2006/relationships/printerSettings" Target="../printerSettings/printerSettings49.bin"/><Relationship Id="rId14" Type="http://schemas.openxmlformats.org/officeDocument/2006/relationships/printerSettings" Target="../printerSettings/printerSettings54.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8.bin"/><Relationship Id="rId13" Type="http://schemas.openxmlformats.org/officeDocument/2006/relationships/printerSettings" Target="../printerSettings/printerSettings73.bin"/><Relationship Id="rId18" Type="http://schemas.openxmlformats.org/officeDocument/2006/relationships/printerSettings" Target="../printerSettings/printerSettings78.bin"/><Relationship Id="rId3" Type="http://schemas.openxmlformats.org/officeDocument/2006/relationships/printerSettings" Target="../printerSettings/printerSettings63.bin"/><Relationship Id="rId21" Type="http://schemas.openxmlformats.org/officeDocument/2006/relationships/drawing" Target="../drawings/drawing4.xml"/><Relationship Id="rId7" Type="http://schemas.openxmlformats.org/officeDocument/2006/relationships/printerSettings" Target="../printerSettings/printerSettings67.bin"/><Relationship Id="rId12" Type="http://schemas.openxmlformats.org/officeDocument/2006/relationships/printerSettings" Target="../printerSettings/printerSettings72.bin"/><Relationship Id="rId17" Type="http://schemas.openxmlformats.org/officeDocument/2006/relationships/printerSettings" Target="../printerSettings/printerSettings77.bin"/><Relationship Id="rId2" Type="http://schemas.openxmlformats.org/officeDocument/2006/relationships/printerSettings" Target="../printerSettings/printerSettings62.bin"/><Relationship Id="rId16" Type="http://schemas.openxmlformats.org/officeDocument/2006/relationships/printerSettings" Target="../printerSettings/printerSettings76.bin"/><Relationship Id="rId20" Type="http://schemas.openxmlformats.org/officeDocument/2006/relationships/printerSettings" Target="../printerSettings/printerSettings80.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11" Type="http://schemas.openxmlformats.org/officeDocument/2006/relationships/printerSettings" Target="../printerSettings/printerSettings71.bin"/><Relationship Id="rId5" Type="http://schemas.openxmlformats.org/officeDocument/2006/relationships/printerSettings" Target="../printerSettings/printerSettings65.bin"/><Relationship Id="rId15" Type="http://schemas.openxmlformats.org/officeDocument/2006/relationships/printerSettings" Target="../printerSettings/printerSettings75.bin"/><Relationship Id="rId10" Type="http://schemas.openxmlformats.org/officeDocument/2006/relationships/printerSettings" Target="../printerSettings/printerSettings70.bin"/><Relationship Id="rId19" Type="http://schemas.openxmlformats.org/officeDocument/2006/relationships/printerSettings" Target="../printerSettings/printerSettings79.bin"/><Relationship Id="rId4" Type="http://schemas.openxmlformats.org/officeDocument/2006/relationships/printerSettings" Target="../printerSettings/printerSettings64.bin"/><Relationship Id="rId9" Type="http://schemas.openxmlformats.org/officeDocument/2006/relationships/printerSettings" Target="../printerSettings/printerSettings69.bin"/><Relationship Id="rId14" Type="http://schemas.openxmlformats.org/officeDocument/2006/relationships/printerSettings" Target="../printerSettings/printerSettings7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8.bin"/><Relationship Id="rId13" Type="http://schemas.openxmlformats.org/officeDocument/2006/relationships/printerSettings" Target="../printerSettings/printerSettings93.bin"/><Relationship Id="rId18" Type="http://schemas.openxmlformats.org/officeDocument/2006/relationships/printerSettings" Target="../printerSettings/printerSettings98.bin"/><Relationship Id="rId3" Type="http://schemas.openxmlformats.org/officeDocument/2006/relationships/printerSettings" Target="../printerSettings/printerSettings83.bin"/><Relationship Id="rId21" Type="http://schemas.openxmlformats.org/officeDocument/2006/relationships/drawing" Target="../drawings/drawing5.xml"/><Relationship Id="rId7" Type="http://schemas.openxmlformats.org/officeDocument/2006/relationships/printerSettings" Target="../printerSettings/printerSettings87.bin"/><Relationship Id="rId12" Type="http://schemas.openxmlformats.org/officeDocument/2006/relationships/printerSettings" Target="../printerSettings/printerSettings92.bin"/><Relationship Id="rId17" Type="http://schemas.openxmlformats.org/officeDocument/2006/relationships/printerSettings" Target="../printerSettings/printerSettings97.bin"/><Relationship Id="rId2" Type="http://schemas.openxmlformats.org/officeDocument/2006/relationships/printerSettings" Target="../printerSettings/printerSettings82.bin"/><Relationship Id="rId16" Type="http://schemas.openxmlformats.org/officeDocument/2006/relationships/printerSettings" Target="../printerSettings/printerSettings96.bin"/><Relationship Id="rId20" Type="http://schemas.openxmlformats.org/officeDocument/2006/relationships/printerSettings" Target="../printerSettings/printerSettings100.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11" Type="http://schemas.openxmlformats.org/officeDocument/2006/relationships/printerSettings" Target="../printerSettings/printerSettings91.bin"/><Relationship Id="rId5" Type="http://schemas.openxmlformats.org/officeDocument/2006/relationships/printerSettings" Target="../printerSettings/printerSettings85.bin"/><Relationship Id="rId15" Type="http://schemas.openxmlformats.org/officeDocument/2006/relationships/printerSettings" Target="../printerSettings/printerSettings95.bin"/><Relationship Id="rId10" Type="http://schemas.openxmlformats.org/officeDocument/2006/relationships/printerSettings" Target="../printerSettings/printerSettings90.bin"/><Relationship Id="rId19" Type="http://schemas.openxmlformats.org/officeDocument/2006/relationships/printerSettings" Target="../printerSettings/printerSettings99.bin"/><Relationship Id="rId4" Type="http://schemas.openxmlformats.org/officeDocument/2006/relationships/printerSettings" Target="../printerSettings/printerSettings84.bin"/><Relationship Id="rId9" Type="http://schemas.openxmlformats.org/officeDocument/2006/relationships/printerSettings" Target="../printerSettings/printerSettings89.bin"/><Relationship Id="rId14" Type="http://schemas.openxmlformats.org/officeDocument/2006/relationships/printerSettings" Target="../printerSettings/printerSettings9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8.bin"/><Relationship Id="rId13" Type="http://schemas.openxmlformats.org/officeDocument/2006/relationships/printerSettings" Target="../printerSettings/printerSettings113.bin"/><Relationship Id="rId18" Type="http://schemas.openxmlformats.org/officeDocument/2006/relationships/printerSettings" Target="../printerSettings/printerSettings118.bin"/><Relationship Id="rId3" Type="http://schemas.openxmlformats.org/officeDocument/2006/relationships/printerSettings" Target="../printerSettings/printerSettings103.bin"/><Relationship Id="rId21" Type="http://schemas.openxmlformats.org/officeDocument/2006/relationships/drawing" Target="../drawings/drawing6.xml"/><Relationship Id="rId7" Type="http://schemas.openxmlformats.org/officeDocument/2006/relationships/printerSettings" Target="../printerSettings/printerSettings107.bin"/><Relationship Id="rId12" Type="http://schemas.openxmlformats.org/officeDocument/2006/relationships/printerSettings" Target="../printerSettings/printerSettings112.bin"/><Relationship Id="rId17" Type="http://schemas.openxmlformats.org/officeDocument/2006/relationships/printerSettings" Target="../printerSettings/printerSettings117.bin"/><Relationship Id="rId2" Type="http://schemas.openxmlformats.org/officeDocument/2006/relationships/printerSettings" Target="../printerSettings/printerSettings102.bin"/><Relationship Id="rId16" Type="http://schemas.openxmlformats.org/officeDocument/2006/relationships/printerSettings" Target="../printerSettings/printerSettings116.bin"/><Relationship Id="rId20" Type="http://schemas.openxmlformats.org/officeDocument/2006/relationships/printerSettings" Target="../printerSettings/printerSettings120.bin"/><Relationship Id="rId1" Type="http://schemas.openxmlformats.org/officeDocument/2006/relationships/printerSettings" Target="../printerSettings/printerSettings101.bin"/><Relationship Id="rId6" Type="http://schemas.openxmlformats.org/officeDocument/2006/relationships/printerSettings" Target="../printerSettings/printerSettings106.bin"/><Relationship Id="rId11" Type="http://schemas.openxmlformats.org/officeDocument/2006/relationships/printerSettings" Target="../printerSettings/printerSettings111.bin"/><Relationship Id="rId5" Type="http://schemas.openxmlformats.org/officeDocument/2006/relationships/printerSettings" Target="../printerSettings/printerSettings105.bin"/><Relationship Id="rId15" Type="http://schemas.openxmlformats.org/officeDocument/2006/relationships/printerSettings" Target="../printerSettings/printerSettings115.bin"/><Relationship Id="rId10" Type="http://schemas.openxmlformats.org/officeDocument/2006/relationships/printerSettings" Target="../printerSettings/printerSettings110.bin"/><Relationship Id="rId19" Type="http://schemas.openxmlformats.org/officeDocument/2006/relationships/printerSettings" Target="../printerSettings/printerSettings119.bin"/><Relationship Id="rId4" Type="http://schemas.openxmlformats.org/officeDocument/2006/relationships/printerSettings" Target="../printerSettings/printerSettings104.bin"/><Relationship Id="rId9" Type="http://schemas.openxmlformats.org/officeDocument/2006/relationships/printerSettings" Target="../printerSettings/printerSettings109.bin"/><Relationship Id="rId14" Type="http://schemas.openxmlformats.org/officeDocument/2006/relationships/printerSettings" Target="../printerSettings/printerSettings11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28.bin"/><Relationship Id="rId13" Type="http://schemas.openxmlformats.org/officeDocument/2006/relationships/printerSettings" Target="../printerSettings/printerSettings133.bin"/><Relationship Id="rId18" Type="http://schemas.openxmlformats.org/officeDocument/2006/relationships/printerSettings" Target="../printerSettings/printerSettings138.bin"/><Relationship Id="rId3" Type="http://schemas.openxmlformats.org/officeDocument/2006/relationships/printerSettings" Target="../printerSettings/printerSettings123.bin"/><Relationship Id="rId21" Type="http://schemas.openxmlformats.org/officeDocument/2006/relationships/drawing" Target="../drawings/drawing7.xml"/><Relationship Id="rId7" Type="http://schemas.openxmlformats.org/officeDocument/2006/relationships/printerSettings" Target="../printerSettings/printerSettings127.bin"/><Relationship Id="rId12" Type="http://schemas.openxmlformats.org/officeDocument/2006/relationships/printerSettings" Target="../printerSettings/printerSettings132.bin"/><Relationship Id="rId17" Type="http://schemas.openxmlformats.org/officeDocument/2006/relationships/printerSettings" Target="../printerSettings/printerSettings137.bin"/><Relationship Id="rId2" Type="http://schemas.openxmlformats.org/officeDocument/2006/relationships/printerSettings" Target="../printerSettings/printerSettings122.bin"/><Relationship Id="rId16" Type="http://schemas.openxmlformats.org/officeDocument/2006/relationships/printerSettings" Target="../printerSettings/printerSettings136.bin"/><Relationship Id="rId20" Type="http://schemas.openxmlformats.org/officeDocument/2006/relationships/printerSettings" Target="../printerSettings/printerSettings140.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11" Type="http://schemas.openxmlformats.org/officeDocument/2006/relationships/printerSettings" Target="../printerSettings/printerSettings131.bin"/><Relationship Id="rId5" Type="http://schemas.openxmlformats.org/officeDocument/2006/relationships/printerSettings" Target="../printerSettings/printerSettings125.bin"/><Relationship Id="rId15" Type="http://schemas.openxmlformats.org/officeDocument/2006/relationships/printerSettings" Target="../printerSettings/printerSettings135.bin"/><Relationship Id="rId10" Type="http://schemas.openxmlformats.org/officeDocument/2006/relationships/printerSettings" Target="../printerSettings/printerSettings130.bin"/><Relationship Id="rId19" Type="http://schemas.openxmlformats.org/officeDocument/2006/relationships/printerSettings" Target="../printerSettings/printerSettings139.bin"/><Relationship Id="rId4" Type="http://schemas.openxmlformats.org/officeDocument/2006/relationships/printerSettings" Target="../printerSettings/printerSettings124.bin"/><Relationship Id="rId9" Type="http://schemas.openxmlformats.org/officeDocument/2006/relationships/printerSettings" Target="../printerSettings/printerSettings129.bin"/><Relationship Id="rId14" Type="http://schemas.openxmlformats.org/officeDocument/2006/relationships/printerSettings" Target="../printerSettings/printerSettings134.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48.bin"/><Relationship Id="rId13" Type="http://schemas.openxmlformats.org/officeDocument/2006/relationships/printerSettings" Target="../printerSettings/printerSettings153.bin"/><Relationship Id="rId18" Type="http://schemas.openxmlformats.org/officeDocument/2006/relationships/printerSettings" Target="../printerSettings/printerSettings158.bin"/><Relationship Id="rId3" Type="http://schemas.openxmlformats.org/officeDocument/2006/relationships/printerSettings" Target="../printerSettings/printerSettings143.bin"/><Relationship Id="rId21" Type="http://schemas.openxmlformats.org/officeDocument/2006/relationships/drawing" Target="../drawings/drawing8.xml"/><Relationship Id="rId7" Type="http://schemas.openxmlformats.org/officeDocument/2006/relationships/printerSettings" Target="../printerSettings/printerSettings147.bin"/><Relationship Id="rId12" Type="http://schemas.openxmlformats.org/officeDocument/2006/relationships/printerSettings" Target="../printerSettings/printerSettings152.bin"/><Relationship Id="rId17" Type="http://schemas.openxmlformats.org/officeDocument/2006/relationships/printerSettings" Target="../printerSettings/printerSettings157.bin"/><Relationship Id="rId2" Type="http://schemas.openxmlformats.org/officeDocument/2006/relationships/printerSettings" Target="../printerSettings/printerSettings142.bin"/><Relationship Id="rId16" Type="http://schemas.openxmlformats.org/officeDocument/2006/relationships/printerSettings" Target="../printerSettings/printerSettings156.bin"/><Relationship Id="rId20" Type="http://schemas.openxmlformats.org/officeDocument/2006/relationships/printerSettings" Target="../printerSettings/printerSettings160.bin"/><Relationship Id="rId1" Type="http://schemas.openxmlformats.org/officeDocument/2006/relationships/printerSettings" Target="../printerSettings/printerSettings141.bin"/><Relationship Id="rId6" Type="http://schemas.openxmlformats.org/officeDocument/2006/relationships/printerSettings" Target="../printerSettings/printerSettings146.bin"/><Relationship Id="rId11" Type="http://schemas.openxmlformats.org/officeDocument/2006/relationships/printerSettings" Target="../printerSettings/printerSettings151.bin"/><Relationship Id="rId5" Type="http://schemas.openxmlformats.org/officeDocument/2006/relationships/printerSettings" Target="../printerSettings/printerSettings145.bin"/><Relationship Id="rId15" Type="http://schemas.openxmlformats.org/officeDocument/2006/relationships/printerSettings" Target="../printerSettings/printerSettings155.bin"/><Relationship Id="rId10" Type="http://schemas.openxmlformats.org/officeDocument/2006/relationships/printerSettings" Target="../printerSettings/printerSettings150.bin"/><Relationship Id="rId19" Type="http://schemas.openxmlformats.org/officeDocument/2006/relationships/printerSettings" Target="../printerSettings/printerSettings159.bin"/><Relationship Id="rId4" Type="http://schemas.openxmlformats.org/officeDocument/2006/relationships/printerSettings" Target="../printerSettings/printerSettings144.bin"/><Relationship Id="rId9" Type="http://schemas.openxmlformats.org/officeDocument/2006/relationships/printerSettings" Target="../printerSettings/printerSettings149.bin"/><Relationship Id="rId14" Type="http://schemas.openxmlformats.org/officeDocument/2006/relationships/printerSettings" Target="../printerSettings/printerSettings154.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68.bin"/><Relationship Id="rId13" Type="http://schemas.openxmlformats.org/officeDocument/2006/relationships/printerSettings" Target="../printerSettings/printerSettings173.bin"/><Relationship Id="rId18" Type="http://schemas.openxmlformats.org/officeDocument/2006/relationships/printerSettings" Target="../printerSettings/printerSettings178.bin"/><Relationship Id="rId3" Type="http://schemas.openxmlformats.org/officeDocument/2006/relationships/printerSettings" Target="../printerSettings/printerSettings163.bin"/><Relationship Id="rId21" Type="http://schemas.openxmlformats.org/officeDocument/2006/relationships/drawing" Target="../drawings/drawing9.xml"/><Relationship Id="rId7" Type="http://schemas.openxmlformats.org/officeDocument/2006/relationships/printerSettings" Target="../printerSettings/printerSettings167.bin"/><Relationship Id="rId12" Type="http://schemas.openxmlformats.org/officeDocument/2006/relationships/printerSettings" Target="../printerSettings/printerSettings172.bin"/><Relationship Id="rId17" Type="http://schemas.openxmlformats.org/officeDocument/2006/relationships/printerSettings" Target="../printerSettings/printerSettings177.bin"/><Relationship Id="rId2" Type="http://schemas.openxmlformats.org/officeDocument/2006/relationships/printerSettings" Target="../printerSettings/printerSettings162.bin"/><Relationship Id="rId16" Type="http://schemas.openxmlformats.org/officeDocument/2006/relationships/printerSettings" Target="../printerSettings/printerSettings176.bin"/><Relationship Id="rId20" Type="http://schemas.openxmlformats.org/officeDocument/2006/relationships/printerSettings" Target="../printerSettings/printerSettings180.bin"/><Relationship Id="rId1" Type="http://schemas.openxmlformats.org/officeDocument/2006/relationships/printerSettings" Target="../printerSettings/printerSettings161.bin"/><Relationship Id="rId6" Type="http://schemas.openxmlformats.org/officeDocument/2006/relationships/printerSettings" Target="../printerSettings/printerSettings166.bin"/><Relationship Id="rId11" Type="http://schemas.openxmlformats.org/officeDocument/2006/relationships/printerSettings" Target="../printerSettings/printerSettings171.bin"/><Relationship Id="rId5" Type="http://schemas.openxmlformats.org/officeDocument/2006/relationships/printerSettings" Target="../printerSettings/printerSettings165.bin"/><Relationship Id="rId15" Type="http://schemas.openxmlformats.org/officeDocument/2006/relationships/printerSettings" Target="../printerSettings/printerSettings175.bin"/><Relationship Id="rId10" Type="http://schemas.openxmlformats.org/officeDocument/2006/relationships/printerSettings" Target="../printerSettings/printerSettings170.bin"/><Relationship Id="rId19" Type="http://schemas.openxmlformats.org/officeDocument/2006/relationships/printerSettings" Target="../printerSettings/printerSettings179.bin"/><Relationship Id="rId4" Type="http://schemas.openxmlformats.org/officeDocument/2006/relationships/printerSettings" Target="../printerSettings/printerSettings164.bin"/><Relationship Id="rId9" Type="http://schemas.openxmlformats.org/officeDocument/2006/relationships/printerSettings" Target="../printerSettings/printerSettings169.bin"/><Relationship Id="rId14" Type="http://schemas.openxmlformats.org/officeDocument/2006/relationships/printerSettings" Target="../printerSettings/printerSettings17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C24"/>
  <sheetViews>
    <sheetView showGridLines="0" topLeftCell="I5" zoomScale="70" zoomScaleNormal="70" zoomScalePageLayoutView="70" workbookViewId="0">
      <selection activeCell="Y10" sqref="Y10"/>
    </sheetView>
  </sheetViews>
  <sheetFormatPr baseColWidth="10" defaultColWidth="11.42578125" defaultRowHeight="12" x14ac:dyDescent="0.2"/>
  <cols>
    <col min="1" max="1" width="4.7109375" style="5" customWidth="1"/>
    <col min="2" max="3" width="28.5703125" style="5" customWidth="1"/>
    <col min="4" max="4" width="26.85546875" style="5" customWidth="1"/>
    <col min="5" max="7" width="6.7109375" style="5" customWidth="1"/>
    <col min="8" max="8" width="6.7109375" style="8" customWidth="1"/>
    <col min="9" max="9" width="22.5703125" style="15" customWidth="1"/>
    <col min="10" max="10" width="6.7109375" style="15" customWidth="1"/>
    <col min="11" max="14" width="6.7109375" style="5" customWidth="1"/>
    <col min="15" max="16" width="6.7109375" style="8" customWidth="1"/>
    <col min="17" max="17" width="36.28515625" style="5" customWidth="1"/>
    <col min="18" max="18" width="6.7109375" style="5" customWidth="1"/>
    <col min="19" max="19" width="20.5703125" style="5" customWidth="1"/>
    <col min="20" max="20" width="24.42578125" style="5" customWidth="1"/>
    <col min="21" max="21" width="36.140625" style="14" customWidth="1"/>
    <col min="22" max="22" width="18.28515625" style="14" customWidth="1"/>
    <col min="23" max="23" width="53.140625" style="5" customWidth="1"/>
    <col min="24" max="24" width="26.5703125" style="5" customWidth="1"/>
    <col min="25" max="25" width="53.140625" style="5" customWidth="1"/>
    <col min="26" max="26" width="19.140625" style="14" customWidth="1"/>
    <col min="27" max="27" width="54.28515625" style="5" customWidth="1"/>
    <col min="28" max="28" width="19.140625" style="14" customWidth="1"/>
    <col min="29" max="29" width="54.28515625" style="5" customWidth="1"/>
    <col min="30" max="31" width="12.7109375" style="5" customWidth="1"/>
    <col min="32" max="16384" width="11.42578125" style="5"/>
  </cols>
  <sheetData>
    <row r="1" spans="1:29" ht="29.25" customHeight="1" x14ac:dyDescent="0.35">
      <c r="B1" s="319" t="s">
        <v>203</v>
      </c>
      <c r="C1" s="319"/>
      <c r="D1" s="319"/>
      <c r="E1" s="319"/>
      <c r="F1" s="319"/>
      <c r="G1" s="319"/>
      <c r="H1" s="319"/>
      <c r="I1" s="319"/>
      <c r="J1" s="319"/>
      <c r="K1" s="319"/>
      <c r="L1" s="319"/>
      <c r="M1" s="319"/>
      <c r="N1" s="319"/>
      <c r="O1" s="319"/>
      <c r="P1" s="319"/>
      <c r="Q1" s="319"/>
      <c r="R1" s="319"/>
      <c r="S1" s="319"/>
      <c r="T1" s="319"/>
      <c r="U1" s="319"/>
      <c r="V1" s="212"/>
      <c r="Z1" s="212"/>
      <c r="AB1" s="212"/>
    </row>
    <row r="2" spans="1:29" ht="27.75" customHeight="1" x14ac:dyDescent="0.35">
      <c r="B2" s="319" t="s">
        <v>14</v>
      </c>
      <c r="C2" s="319"/>
      <c r="D2" s="319"/>
      <c r="E2" s="319"/>
      <c r="F2" s="319"/>
      <c r="G2" s="319"/>
      <c r="H2" s="319"/>
      <c r="I2" s="319"/>
      <c r="J2" s="319"/>
      <c r="K2" s="319"/>
      <c r="L2" s="319"/>
      <c r="M2" s="319"/>
      <c r="N2" s="319"/>
      <c r="O2" s="319"/>
      <c r="P2" s="319"/>
      <c r="Q2" s="319"/>
      <c r="R2" s="319"/>
      <c r="S2" s="319"/>
      <c r="T2" s="319"/>
      <c r="U2" s="319"/>
      <c r="V2" s="212"/>
      <c r="Z2" s="212"/>
      <c r="AB2" s="212"/>
    </row>
    <row r="3" spans="1:29" ht="10.5" customHeight="1" x14ac:dyDescent="0.35">
      <c r="D3" s="11"/>
      <c r="E3" s="11"/>
      <c r="F3" s="11"/>
      <c r="G3" s="11"/>
      <c r="H3" s="12"/>
      <c r="I3" s="11"/>
      <c r="J3" s="11"/>
      <c r="K3" s="11"/>
      <c r="L3" s="11"/>
    </row>
    <row r="4" spans="1:29" s="4" customFormat="1" ht="24" customHeight="1" x14ac:dyDescent="0.25">
      <c r="A4" s="7"/>
      <c r="D4" s="248" t="s">
        <v>0</v>
      </c>
      <c r="E4" s="316" t="s">
        <v>231</v>
      </c>
      <c r="F4" s="316"/>
      <c r="G4" s="316"/>
      <c r="H4" s="316"/>
      <c r="I4" s="316"/>
      <c r="J4" s="316"/>
      <c r="K4" s="316"/>
      <c r="L4" s="316"/>
      <c r="M4" s="316"/>
      <c r="N4" s="316"/>
      <c r="O4" s="316"/>
      <c r="P4" s="316"/>
      <c r="Q4" s="317" t="s">
        <v>22</v>
      </c>
      <c r="R4" s="317"/>
      <c r="S4" s="318">
        <v>2025</v>
      </c>
      <c r="T4" s="318"/>
      <c r="U4" s="318"/>
      <c r="V4" s="213"/>
      <c r="Z4" s="213"/>
      <c r="AB4" s="213"/>
    </row>
    <row r="5" spans="1:29" s="4" customFormat="1" ht="70.5" customHeight="1" x14ac:dyDescent="0.25">
      <c r="A5" s="7"/>
      <c r="D5" s="249" t="s">
        <v>1</v>
      </c>
      <c r="E5" s="311" t="s">
        <v>248</v>
      </c>
      <c r="F5" s="311"/>
      <c r="G5" s="311"/>
      <c r="H5" s="311"/>
      <c r="I5" s="311"/>
      <c r="J5" s="311"/>
      <c r="K5" s="311"/>
      <c r="L5" s="311"/>
      <c r="M5" s="311"/>
      <c r="N5" s="311"/>
      <c r="O5" s="311"/>
      <c r="P5" s="311"/>
      <c r="Q5" s="311"/>
      <c r="R5" s="311"/>
      <c r="S5" s="311"/>
      <c r="T5" s="311"/>
      <c r="U5" s="311"/>
      <c r="V5" s="214"/>
      <c r="Z5" s="214"/>
      <c r="AB5" s="214"/>
    </row>
    <row r="6" spans="1:29" s="4" customFormat="1" ht="15" x14ac:dyDescent="0.25">
      <c r="A6" s="7"/>
      <c r="B6" s="1"/>
      <c r="C6" s="1"/>
      <c r="H6" s="13"/>
      <c r="I6" s="2"/>
      <c r="J6" s="2"/>
      <c r="O6" s="13"/>
      <c r="P6" s="13"/>
      <c r="U6" s="13"/>
      <c r="V6" s="13"/>
      <c r="Z6" s="13"/>
      <c r="AB6" s="13"/>
    </row>
    <row r="7" spans="1:29" s="2" customFormat="1" ht="33.75" customHeight="1" x14ac:dyDescent="0.25">
      <c r="A7" s="7"/>
      <c r="B7" s="304" t="s">
        <v>2</v>
      </c>
      <c r="C7" s="304" t="s">
        <v>3</v>
      </c>
      <c r="D7" s="304" t="s">
        <v>4</v>
      </c>
      <c r="E7" s="312" t="s">
        <v>24</v>
      </c>
      <c r="F7" s="304" t="s">
        <v>197</v>
      </c>
      <c r="G7" s="304"/>
      <c r="H7" s="313" t="s">
        <v>21</v>
      </c>
      <c r="I7" s="307" t="s">
        <v>10</v>
      </c>
      <c r="J7" s="309" t="s">
        <v>30</v>
      </c>
      <c r="K7" s="310"/>
      <c r="L7" s="305" t="s">
        <v>182</v>
      </c>
      <c r="M7" s="304" t="s">
        <v>198</v>
      </c>
      <c r="N7" s="304"/>
      <c r="O7" s="313" t="s">
        <v>21</v>
      </c>
      <c r="P7" s="312" t="s">
        <v>9</v>
      </c>
      <c r="Q7" s="304" t="s">
        <v>7</v>
      </c>
      <c r="R7" s="315" t="s">
        <v>15</v>
      </c>
      <c r="S7" s="304" t="s">
        <v>218</v>
      </c>
      <c r="T7" s="307" t="s">
        <v>199</v>
      </c>
      <c r="U7" s="304" t="s">
        <v>8</v>
      </c>
      <c r="V7" s="302" t="s">
        <v>343</v>
      </c>
      <c r="W7" s="302"/>
      <c r="X7" s="302" t="s">
        <v>344</v>
      </c>
      <c r="Y7" s="302"/>
      <c r="Z7" s="302" t="s">
        <v>345</v>
      </c>
      <c r="AA7" s="302"/>
      <c r="AB7" s="302" t="s">
        <v>346</v>
      </c>
      <c r="AC7" s="302"/>
    </row>
    <row r="8" spans="1:29" s="2" customFormat="1" ht="87.75" customHeight="1" x14ac:dyDescent="0.25">
      <c r="A8" s="7"/>
      <c r="B8" s="304"/>
      <c r="C8" s="304"/>
      <c r="D8" s="304"/>
      <c r="E8" s="312"/>
      <c r="F8" s="209" t="s">
        <v>5</v>
      </c>
      <c r="G8" s="209" t="s">
        <v>6</v>
      </c>
      <c r="H8" s="314"/>
      <c r="I8" s="308"/>
      <c r="J8" s="208" t="s">
        <v>207</v>
      </c>
      <c r="K8" s="160" t="s">
        <v>208</v>
      </c>
      <c r="L8" s="306"/>
      <c r="M8" s="162" t="s">
        <v>5</v>
      </c>
      <c r="N8" s="162" t="s">
        <v>6</v>
      </c>
      <c r="O8" s="314"/>
      <c r="P8" s="312"/>
      <c r="Q8" s="304"/>
      <c r="R8" s="315"/>
      <c r="S8" s="304"/>
      <c r="T8" s="308"/>
      <c r="U8" s="304"/>
      <c r="V8" s="296" t="s">
        <v>246</v>
      </c>
      <c r="W8" s="296" t="s">
        <v>178</v>
      </c>
      <c r="X8" s="296" t="s">
        <v>246</v>
      </c>
      <c r="Y8" s="296" t="s">
        <v>178</v>
      </c>
      <c r="Z8" s="296" t="s">
        <v>246</v>
      </c>
      <c r="AA8" s="296" t="s">
        <v>178</v>
      </c>
      <c r="AB8" s="296" t="s">
        <v>246</v>
      </c>
      <c r="AC8" s="296" t="s">
        <v>178</v>
      </c>
    </row>
    <row r="9" spans="1:29" s="4" customFormat="1" ht="194.25" customHeight="1" x14ac:dyDescent="0.25">
      <c r="A9" s="38">
        <v>1</v>
      </c>
      <c r="B9" s="250" t="s">
        <v>281</v>
      </c>
      <c r="C9" s="250" t="s">
        <v>240</v>
      </c>
      <c r="D9" s="250" t="s">
        <v>292</v>
      </c>
      <c r="E9" s="21" t="s">
        <v>26</v>
      </c>
      <c r="F9" s="20">
        <v>3</v>
      </c>
      <c r="G9" s="20">
        <v>5</v>
      </c>
      <c r="H9" s="251" t="str">
        <f>INDEX(Listas!$L$4:$P$8,F9,G9)</f>
        <v>EXTREMA</v>
      </c>
      <c r="I9" s="250" t="s">
        <v>237</v>
      </c>
      <c r="J9" s="21" t="s">
        <v>205</v>
      </c>
      <c r="K9" s="252" t="str">
        <f>IF('Evaluación de Controles'!F4="X","Probabilidad",IF('Evaluación de Controles'!H4="X","Impacto",))</f>
        <v>Probabilidad</v>
      </c>
      <c r="L9" s="20">
        <f>'Evaluación de Controles'!X4</f>
        <v>65</v>
      </c>
      <c r="M9" s="20">
        <f>IF('Evaluación de Controles'!F4="X",IF(L9&gt;75,IF(F9&gt;2,F9-2,IF(F9&gt;1,F9-1,F9)),IF(L9&gt;50,IF(F9&gt;1,F9-1,F9),F9)),F9)</f>
        <v>2</v>
      </c>
      <c r="N9" s="20">
        <f>IF('Evaluación de Controles'!H4="X",IF(L9&gt;75,IF(G9&gt;2,G9-2,IF(G9&gt;1,G9-1,G9)),IF(L9&gt;50,IF(G9&gt;1,G9-1,G9),G9)),G9)</f>
        <v>5</v>
      </c>
      <c r="O9" s="251" t="str">
        <f>INDEX(Listas!$L$4:$P$8,M9,N9)</f>
        <v>EXTREMA</v>
      </c>
      <c r="P9" s="21" t="s">
        <v>196</v>
      </c>
      <c r="Q9" s="250" t="s">
        <v>323</v>
      </c>
      <c r="R9" s="21" t="s">
        <v>230</v>
      </c>
      <c r="S9" s="20" t="s">
        <v>311</v>
      </c>
      <c r="T9" s="250" t="s">
        <v>324</v>
      </c>
      <c r="U9" s="250" t="s">
        <v>334</v>
      </c>
      <c r="V9" s="215">
        <v>0.78</v>
      </c>
      <c r="W9" s="216" t="s">
        <v>350</v>
      </c>
      <c r="X9" s="215">
        <v>0.9</v>
      </c>
      <c r="Y9" s="216" t="s">
        <v>359</v>
      </c>
      <c r="Z9" s="215"/>
      <c r="AA9" s="216"/>
      <c r="AB9" s="294"/>
      <c r="AC9" s="216"/>
    </row>
    <row r="10" spans="1:29" s="4" customFormat="1" ht="256.5" customHeight="1" x14ac:dyDescent="0.25">
      <c r="A10" s="38">
        <v>2</v>
      </c>
      <c r="B10" s="250" t="s">
        <v>309</v>
      </c>
      <c r="C10" s="250" t="s">
        <v>293</v>
      </c>
      <c r="D10" s="250" t="s">
        <v>294</v>
      </c>
      <c r="E10" s="21" t="s">
        <v>26</v>
      </c>
      <c r="F10" s="20">
        <v>3</v>
      </c>
      <c r="G10" s="20">
        <v>3</v>
      </c>
      <c r="H10" s="251" t="str">
        <f>INDEX(Listas!$L$4:$P$8,F10,G10)</f>
        <v>ALTA</v>
      </c>
      <c r="I10" s="250" t="s">
        <v>278</v>
      </c>
      <c r="J10" s="21" t="s">
        <v>205</v>
      </c>
      <c r="K10" s="252" t="str">
        <f>IF('Evaluación de Controles'!F5="X","Probabilidad",IF('Evaluación de Controles'!H5="X","Impacto",))</f>
        <v>Probabilidad</v>
      </c>
      <c r="L10" s="20">
        <f>'Evaluación de Controles'!X5</f>
        <v>65</v>
      </c>
      <c r="M10" s="20">
        <f>IF('Evaluación de Controles'!F5="X",IF(L10&gt;75,IF(F10&gt;2,F10-2,IF(F10&gt;1,F10-1,F10)),IF(L10&gt;50,IF(F10&gt;1,F10-1,F10),F10)),F10)</f>
        <v>2</v>
      </c>
      <c r="N10" s="20">
        <f>IF('Evaluación de Controles'!H5="X",IF(L10&gt;75,IF(G10&gt;2,G10-2,IF(G10&gt;1,G10-1,G10)),IF(L10&gt;50,IF(G10&gt;1,G10-1,G10),G10)),G10)</f>
        <v>3</v>
      </c>
      <c r="O10" s="251" t="str">
        <f>INDEX(Listas!$L$4:$P$8,M10,N10)</f>
        <v>MODERADA</v>
      </c>
      <c r="P10" s="21" t="s">
        <v>196</v>
      </c>
      <c r="Q10" s="250" t="s">
        <v>310</v>
      </c>
      <c r="R10" s="21" t="s">
        <v>219</v>
      </c>
      <c r="S10" s="20" t="s">
        <v>311</v>
      </c>
      <c r="T10" s="250" t="s">
        <v>325</v>
      </c>
      <c r="U10" s="250" t="s">
        <v>335</v>
      </c>
      <c r="V10" s="215">
        <v>1</v>
      </c>
      <c r="W10" s="216" t="s">
        <v>351</v>
      </c>
      <c r="X10" s="215">
        <v>1</v>
      </c>
      <c r="Y10" s="216" t="s">
        <v>351</v>
      </c>
      <c r="Z10" s="215"/>
      <c r="AA10" s="293"/>
      <c r="AB10" s="294"/>
      <c r="AC10" s="293"/>
    </row>
    <row r="11" spans="1:29" s="4" customFormat="1" ht="91.5" hidden="1" customHeight="1" x14ac:dyDescent="0.25">
      <c r="A11" s="17"/>
      <c r="B11" s="20"/>
      <c r="C11" s="19"/>
      <c r="D11" s="20"/>
      <c r="E11" s="21"/>
      <c r="F11" s="20"/>
      <c r="G11" s="20"/>
      <c r="H11" s="251"/>
      <c r="I11" s="19"/>
      <c r="J11" s="21"/>
      <c r="K11" s="252"/>
      <c r="L11" s="20"/>
      <c r="M11" s="20"/>
      <c r="N11" s="20"/>
      <c r="O11" s="251"/>
      <c r="P11" s="21"/>
      <c r="Q11" s="20"/>
      <c r="R11" s="21"/>
      <c r="S11" s="20"/>
      <c r="T11" s="20"/>
      <c r="U11" s="20"/>
      <c r="V11" s="217"/>
      <c r="W11" s="218"/>
      <c r="X11" s="218"/>
      <c r="Y11" s="218"/>
      <c r="Z11" s="217"/>
      <c r="AA11" s="218"/>
      <c r="AB11" s="217"/>
      <c r="AC11" s="218"/>
    </row>
    <row r="12" spans="1:29" s="4" customFormat="1" ht="15.75" x14ac:dyDescent="0.25">
      <c r="A12" s="17"/>
      <c r="B12" s="116"/>
      <c r="C12" s="118"/>
      <c r="D12" s="116"/>
      <c r="E12" s="117"/>
      <c r="F12" s="116"/>
      <c r="G12" s="116"/>
      <c r="H12" s="13"/>
      <c r="I12" s="118"/>
      <c r="J12" s="117"/>
      <c r="K12" s="117"/>
      <c r="L12" s="116"/>
      <c r="M12" s="116"/>
      <c r="N12" s="116"/>
      <c r="O12" s="13"/>
      <c r="P12" s="117"/>
      <c r="Q12" s="116"/>
      <c r="R12" s="117"/>
      <c r="S12" s="116"/>
      <c r="T12" s="116"/>
      <c r="U12" s="116"/>
      <c r="V12" s="116"/>
      <c r="W12" s="119"/>
      <c r="X12" s="119"/>
      <c r="Y12" s="119"/>
      <c r="Z12" s="116"/>
      <c r="AA12" s="119"/>
      <c r="AB12" s="116"/>
      <c r="AC12" s="119"/>
    </row>
    <row r="13" spans="1:29" ht="15" x14ac:dyDescent="0.25">
      <c r="B13" s="261"/>
      <c r="C13" s="261"/>
      <c r="D13" s="261"/>
      <c r="E13" s="261"/>
      <c r="F13" s="303" t="s">
        <v>70</v>
      </c>
      <c r="G13" s="303"/>
      <c r="H13" s="262">
        <f>COUNTIF(H9:H10,"BAJA")</f>
        <v>0</v>
      </c>
      <c r="I13" s="261"/>
      <c r="J13" s="261"/>
      <c r="K13" s="261"/>
      <c r="L13" s="261"/>
      <c r="M13" s="303" t="s">
        <v>70</v>
      </c>
      <c r="N13" s="303"/>
      <c r="O13" s="262">
        <f>COUNTIF(O9:O10,"BAJA")</f>
        <v>0</v>
      </c>
      <c r="P13" s="261"/>
      <c r="Q13" s="261"/>
      <c r="R13" s="261"/>
      <c r="S13" s="261"/>
      <c r="T13" s="261"/>
      <c r="U13" s="261"/>
      <c r="V13" s="5"/>
      <c r="Z13" s="5"/>
      <c r="AB13" s="5"/>
    </row>
    <row r="14" spans="1:29" ht="15" x14ac:dyDescent="0.25">
      <c r="B14" s="261"/>
      <c r="C14" s="261"/>
      <c r="D14" s="261"/>
      <c r="E14" s="261"/>
      <c r="F14" s="303" t="s">
        <v>72</v>
      </c>
      <c r="G14" s="303"/>
      <c r="H14" s="262">
        <f>COUNTIF(H9:H10,"MODERADA")</f>
        <v>0</v>
      </c>
      <c r="I14" s="261"/>
      <c r="J14" s="261"/>
      <c r="K14" s="261"/>
      <c r="L14" s="261"/>
      <c r="M14" s="303" t="s">
        <v>72</v>
      </c>
      <c r="N14" s="303"/>
      <c r="O14" s="262">
        <f>COUNTIF(O9:O10,"MODERADA")</f>
        <v>1</v>
      </c>
      <c r="P14" s="261"/>
      <c r="Q14" s="261"/>
      <c r="R14" s="261"/>
      <c r="S14" s="261"/>
      <c r="T14" s="261"/>
      <c r="U14" s="261"/>
      <c r="V14" s="5"/>
      <c r="X14" s="298"/>
      <c r="Z14" s="5"/>
      <c r="AB14" s="5"/>
    </row>
    <row r="15" spans="1:29" ht="15" x14ac:dyDescent="0.25">
      <c r="B15" s="261"/>
      <c r="C15" s="261"/>
      <c r="D15" s="261"/>
      <c r="E15" s="261"/>
      <c r="F15" s="303" t="s">
        <v>71</v>
      </c>
      <c r="G15" s="303"/>
      <c r="H15" s="262">
        <f>COUNTIF(H9:H10,"ALTA")</f>
        <v>1</v>
      </c>
      <c r="I15" s="261"/>
      <c r="J15" s="261"/>
      <c r="K15" s="261"/>
      <c r="L15" s="261"/>
      <c r="M15" s="303" t="s">
        <v>71</v>
      </c>
      <c r="N15" s="303"/>
      <c r="O15" s="262">
        <f>COUNTIF(O9:O10,"ALTA")</f>
        <v>0</v>
      </c>
      <c r="P15" s="261"/>
      <c r="Q15" s="261"/>
      <c r="R15" s="261"/>
      <c r="S15" s="261"/>
      <c r="T15" s="261"/>
      <c r="U15" s="261"/>
      <c r="V15" s="5"/>
      <c r="Z15" s="5"/>
      <c r="AB15" s="5"/>
    </row>
    <row r="16" spans="1:29" ht="15" x14ac:dyDescent="0.25">
      <c r="E16" s="261"/>
      <c r="F16" s="303" t="s">
        <v>73</v>
      </c>
      <c r="G16" s="303"/>
      <c r="H16" s="262">
        <f>COUNTIF(H9:H10,"EXTREMA")</f>
        <v>1</v>
      </c>
      <c r="I16" s="261"/>
      <c r="J16" s="261"/>
      <c r="K16" s="261"/>
      <c r="L16" s="261"/>
      <c r="M16" s="303" t="s">
        <v>73</v>
      </c>
      <c r="N16" s="303"/>
      <c r="O16" s="262">
        <f>COUNTIF(O9:O10,"EXTREMA")</f>
        <v>1</v>
      </c>
      <c r="P16" s="261"/>
      <c r="Q16" s="261"/>
      <c r="R16" s="261"/>
      <c r="S16" s="261"/>
      <c r="T16" s="261"/>
      <c r="U16" s="261"/>
      <c r="V16" s="5"/>
      <c r="Z16" s="5"/>
      <c r="AB16" s="5"/>
    </row>
    <row r="17" spans="2:28" ht="15" x14ac:dyDescent="0.25">
      <c r="B17" s="261" t="s">
        <v>279</v>
      </c>
      <c r="C17" s="261"/>
      <c r="D17" s="261" t="s">
        <v>280</v>
      </c>
      <c r="E17" s="261"/>
      <c r="F17" s="265"/>
      <c r="G17" s="265"/>
      <c r="H17" s="266"/>
      <c r="I17" s="261"/>
      <c r="J17" s="261"/>
      <c r="K17" s="261"/>
      <c r="L17" s="261"/>
      <c r="M17" s="265"/>
      <c r="N17" s="265"/>
      <c r="O17" s="266"/>
      <c r="P17" s="261"/>
      <c r="Q17" s="261"/>
      <c r="R17" s="261"/>
      <c r="S17" s="261"/>
      <c r="T17" s="261"/>
      <c r="U17" s="261"/>
      <c r="V17" s="5"/>
      <c r="Z17" s="5"/>
      <c r="AB17" s="5"/>
    </row>
    <row r="18" spans="2:28" ht="15" x14ac:dyDescent="0.25">
      <c r="B18" s="263" t="s">
        <v>222</v>
      </c>
      <c r="C18" s="261"/>
      <c r="D18" s="264" t="s">
        <v>239</v>
      </c>
      <c r="E18" s="261"/>
      <c r="F18" s="265"/>
      <c r="G18" s="265"/>
      <c r="H18" s="266"/>
      <c r="I18" s="261"/>
      <c r="J18" s="261"/>
      <c r="K18" s="261"/>
      <c r="L18" s="261"/>
      <c r="M18" s="265"/>
      <c r="N18" s="265"/>
      <c r="O18" s="266"/>
      <c r="P18" s="261"/>
      <c r="Q18" s="261"/>
      <c r="R18" s="261"/>
      <c r="S18" s="261"/>
      <c r="T18" s="261"/>
      <c r="U18" s="261"/>
      <c r="V18" s="5"/>
      <c r="Z18" s="5"/>
      <c r="AB18" s="5"/>
    </row>
    <row r="19" spans="2:28" ht="27" customHeight="1" x14ac:dyDescent="0.25">
      <c r="B19" s="261"/>
      <c r="C19" s="261"/>
      <c r="D19" s="261"/>
      <c r="E19" s="261"/>
      <c r="F19" s="261"/>
      <c r="G19" s="261"/>
      <c r="H19" s="267"/>
      <c r="I19" s="268"/>
      <c r="J19" s="268"/>
      <c r="K19" s="261"/>
      <c r="L19" s="261"/>
      <c r="M19" s="261"/>
      <c r="N19" s="261"/>
      <c r="O19" s="267"/>
      <c r="P19" s="267"/>
      <c r="Q19" s="261"/>
      <c r="R19" s="261"/>
      <c r="S19" s="261"/>
      <c r="T19" s="261"/>
      <c r="U19" s="269"/>
    </row>
    <row r="24" spans="2:28" s="28" customFormat="1" x14ac:dyDescent="0.25">
      <c r="I24" s="29"/>
      <c r="J24" s="29"/>
    </row>
  </sheetData>
  <customSheetViews>
    <customSheetView guid="{97D65C1E-976A-4956-97FC-0E8188ABCFAA}"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
    </customSheetView>
    <customSheetView guid="{ADD38025-F4B2-44E2-9D06-07A9BF0F3A5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2"/>
    </customSheetView>
    <customSheetView guid="{AF3BF2A1-5C19-43AE-A08B-3E418E8AE543}"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3"/>
    </customSheetView>
    <customSheetView guid="{CC42E740-ADA2-4B3E-AB77-9BBCCE9EC444}"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4"/>
    </customSheetView>
    <customSheetView guid="{DC041AD4-35AB-4F1B-9F3D-F08C88A9A16C}"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5"/>
    </customSheetView>
    <customSheetView guid="{C9A17BF0-2451-44C4-898F-CFB8403323EA}"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6"/>
    </customSheetView>
    <customSheetView guid="{E51A7B7A-B72C-4D0D-BEC9-3100296DDB1B}"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7"/>
    </customSheetView>
    <customSheetView guid="{D674221F-3F50-45D7-B99E-107AE99970DE}"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8"/>
    </customSheetView>
    <customSheetView guid="{C8C25E0F-313C-40E1-BC27-B55128053FAD}"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9"/>
    </customSheetView>
    <customSheetView guid="{31578BE1-199E-4DDD-BD28-180CDA7042A3}"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0"/>
    </customSheetView>
    <customSheetView guid="{915A0EBC-A358-405B-93F7-90752DA34B9F}"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1"/>
    </customSheetView>
    <customSheetView guid="{B74BB35E-E214-422E-BB39-6D168553F4C5}"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2"/>
    </customSheetView>
    <customSheetView guid="{C9A812A3-B23E-4057-8694-158B0DEE8D06}"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3"/>
    </customSheetView>
    <customSheetView guid="{D504B807-AE7E-4042-848D-21D8E9CBBAC1}" showPageBreaks="1"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4"/>
    </customSheetView>
    <customSheetView guid="{4890415D-ABA4-4363-9A7D-9DAD39F08A9F}" showPageBreaks="1" fitToPage="1" hiddenColumns="1">
      <selection activeCell="B7" sqref="B7:B8"/>
      <pageMargins left="0.59055118110236227" right="0.51181102362204722" top="0.94488188976377963" bottom="0.55118110236220474" header="0.31496062992125984" footer="0.31496062992125984"/>
      <printOptions horizontalCentered="1"/>
      <pageSetup paperSize="219" scale="88" fitToHeight="99" orientation="landscape" r:id="rId15"/>
    </customSheetView>
    <customSheetView guid="{F7D68F61-F89A-4541-9A78-C25C58CA23E3}" showPageBreaks="1" fitToPage="1" hiddenColumns="1">
      <selection activeCell="B7" sqref="B7:B8"/>
      <pageMargins left="0.59055118110236227" right="0.51181102362204722" top="0.94488188976377963" bottom="0.55118110236220474" header="0.31496062992125984" footer="0.31496062992125984"/>
      <printOptions horizontalCentered="1"/>
      <pageSetup paperSize="219" scale="88" fitToHeight="99" orientation="landscape" r:id="rId16"/>
    </customSheetView>
    <customSheetView guid="{D8BB7E15-0E8F-45FC-AD1A-6D8C295A087C}"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7"/>
    </customSheetView>
    <customSheetView guid="{42BB51DB-DC3E-4DA5-9499-5574EB19780E}"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8"/>
    </customSheetView>
    <customSheetView guid="{B83C9EB8-C964-4489-98C8-19C81BFAE010}" fitToPage="1" hiddenColumns="1">
      <selection activeCell="B7" sqref="B7:B8"/>
      <pageMargins left="0.53" right="0.17" top="0.35433070866141736" bottom="0.15748031496062992" header="0.31496062992125984" footer="0.15748031496062992"/>
      <printOptions horizontalCentered="1"/>
      <pageSetup paperSize="5" scale="86" fitToWidth="2" orientation="landscape" r:id="rId19"/>
    </customSheetView>
  </customSheetViews>
  <mergeCells count="35">
    <mergeCell ref="E4:P4"/>
    <mergeCell ref="Q4:R4"/>
    <mergeCell ref="S4:U4"/>
    <mergeCell ref="B1:U1"/>
    <mergeCell ref="B2:U2"/>
    <mergeCell ref="E5:U5"/>
    <mergeCell ref="B7:B8"/>
    <mergeCell ref="C7:C8"/>
    <mergeCell ref="D7:D8"/>
    <mergeCell ref="E7:E8"/>
    <mergeCell ref="F7:G7"/>
    <mergeCell ref="H7:H8"/>
    <mergeCell ref="I7:I8"/>
    <mergeCell ref="M7:N7"/>
    <mergeCell ref="O7:O8"/>
    <mergeCell ref="P7:P8"/>
    <mergeCell ref="R7:R8"/>
    <mergeCell ref="S7:S8"/>
    <mergeCell ref="U7:U8"/>
    <mergeCell ref="F16:G16"/>
    <mergeCell ref="M13:N13"/>
    <mergeCell ref="M14:N14"/>
    <mergeCell ref="M15:N15"/>
    <mergeCell ref="M16:N16"/>
    <mergeCell ref="F13:G13"/>
    <mergeCell ref="AB7:AC7"/>
    <mergeCell ref="Z7:AA7"/>
    <mergeCell ref="V7:W7"/>
    <mergeCell ref="F14:G14"/>
    <mergeCell ref="F15:G15"/>
    <mergeCell ref="Q7:Q8"/>
    <mergeCell ref="L7:L8"/>
    <mergeCell ref="T7:T8"/>
    <mergeCell ref="J7:K7"/>
    <mergeCell ref="X7:Y7"/>
  </mergeCells>
  <conditionalFormatting sqref="E3:F3 M3:N3 E6:F6 E25:F25 M6:N6 M9:N11 F7:G12 F19:F1048576 E13:E1048576 M13:N1048576">
    <cfRule type="colorScale" priority="49">
      <colorScale>
        <cfvo type="num" val="1"/>
        <cfvo type="num" val="3"/>
        <cfvo type="num" val="5"/>
        <color theme="6" tint="-0.499984740745262"/>
        <color rgb="FFFFFF00"/>
        <color rgb="FFC00000"/>
      </colorScale>
    </cfRule>
  </conditionalFormatting>
  <conditionalFormatting sqref="H9:H11">
    <cfRule type="cellIs" dxfId="76" priority="12" operator="equal">
      <formula>"MODERADA"</formula>
    </cfRule>
    <cfRule type="cellIs" dxfId="75" priority="13" operator="equal">
      <formula>"BAJA"</formula>
    </cfRule>
  </conditionalFormatting>
  <conditionalFormatting sqref="H9:H12">
    <cfRule type="cellIs" dxfId="74" priority="10" operator="equal">
      <formula>"EXTREMA"</formula>
    </cfRule>
    <cfRule type="cellIs" dxfId="73" priority="11" operator="equal">
      <formula>"ALTA"</formula>
    </cfRule>
  </conditionalFormatting>
  <conditionalFormatting sqref="H12">
    <cfRule type="cellIs" dxfId="72" priority="37" operator="equal">
      <formula>"MODERADA"</formula>
    </cfRule>
    <cfRule type="cellIs" dxfId="71" priority="38" operator="equal">
      <formula>"BAJA"</formula>
    </cfRule>
  </conditionalFormatting>
  <conditionalFormatting sqref="M7:N8">
    <cfRule type="colorScale" priority="1">
      <colorScale>
        <cfvo type="num" val="1"/>
        <cfvo type="num" val="3"/>
        <cfvo type="num" val="5"/>
        <color theme="6" tint="-0.499984740745262"/>
        <color rgb="FFFFFF00"/>
        <color rgb="FFC00000"/>
      </colorScale>
    </cfRule>
  </conditionalFormatting>
  <conditionalFormatting sqref="M12:N12">
    <cfRule type="colorScale" priority="39">
      <colorScale>
        <cfvo type="num" val="1"/>
        <cfvo type="num" val="3"/>
        <cfvo type="num" val="5"/>
        <color theme="6" tint="-0.499984740745262"/>
        <color rgb="FFFFFF00"/>
        <color rgb="FFC00000"/>
      </colorScale>
    </cfRule>
  </conditionalFormatting>
  <conditionalFormatting sqref="O7:O8">
    <cfRule type="cellIs" dxfId="70" priority="2" operator="equal">
      <formula>"EXTREMA"</formula>
    </cfRule>
    <cfRule type="cellIs" dxfId="69" priority="3" operator="equal">
      <formula>"ALTA"</formula>
    </cfRule>
    <cfRule type="cellIs" dxfId="68" priority="4" operator="equal">
      <formula>"MODERADA"</formula>
    </cfRule>
    <cfRule type="cellIs" dxfId="67" priority="5" operator="equal">
      <formula>"BAJA"</formula>
    </cfRule>
  </conditionalFormatting>
  <conditionalFormatting sqref="O9:O11">
    <cfRule type="cellIs" dxfId="66" priority="6" operator="equal">
      <formula>"EXTREMA"</formula>
    </cfRule>
    <cfRule type="cellIs" dxfId="65" priority="7" operator="equal">
      <formula>"ALTA"</formula>
    </cfRule>
    <cfRule type="cellIs" dxfId="64" priority="8" operator="equal">
      <formula>"MODERADA"</formula>
    </cfRule>
    <cfRule type="cellIs" dxfId="63" priority="9" operator="equal">
      <formula>"BAJA"</formula>
    </cfRule>
  </conditionalFormatting>
  <printOptions horizontalCentered="1"/>
  <pageMargins left="0.19685039370078741" right="0.19685039370078741" top="0.55118110236220474" bottom="0.19685039370078741" header="0.31496062992125984" footer="0.15748031496062992"/>
  <pageSetup paperSize="258" scale="25" fitToHeight="0" orientation="landscape" r:id="rId20"/>
  <colBreaks count="1" manualBreakCount="1">
    <brk id="27" max="19" man="1"/>
  </colBreaks>
  <drawing r:id="rId21"/>
  <extLst>
    <ext xmlns:x14="http://schemas.microsoft.com/office/spreadsheetml/2009/9/main" uri="{CCE6A557-97BC-4b89-ADB6-D9C93CAAB3DF}">
      <x14:dataValidations xmlns:xm="http://schemas.microsoft.com/office/excel/2006/main" count="3">
        <x14:dataValidation type="list" showInputMessage="1" showErrorMessage="1" xr:uid="{00000000-0002-0000-0000-000000000000}">
          <x14:formula1>
            <xm:f>Listas!$C$4:$C$7</xm:f>
          </x14:formula1>
          <xm:sqref>J9:J11</xm:sqref>
        </x14:dataValidation>
        <x14:dataValidation type="list" showInputMessage="1" showErrorMessage="1" xr:uid="{00000000-0002-0000-0000-000001000000}">
          <x14:formula1>
            <xm:f>Listas!$D$4:$D$6</xm:f>
          </x14:formula1>
          <xm:sqref>K9:K11</xm:sqref>
        </x14:dataValidation>
        <x14:dataValidation type="list" showInputMessage="1" showErrorMessage="1" xr:uid="{00000000-0002-0000-0000-000002000000}">
          <x14:formula1>
            <xm:f>Listas!$A$4:$A$10</xm:f>
          </x14:formula1>
          <xm:sqref>E9:E12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G24"/>
  <sheetViews>
    <sheetView zoomScale="85" zoomScaleNormal="85" workbookViewId="0">
      <selection activeCell="C3" sqref="C3:E5"/>
    </sheetView>
  </sheetViews>
  <sheetFormatPr baseColWidth="10" defaultColWidth="11.42578125" defaultRowHeight="15" x14ac:dyDescent="0.25"/>
  <cols>
    <col min="1" max="1" width="6.7109375" style="4" customWidth="1"/>
    <col min="2" max="2" width="16.7109375" style="4" customWidth="1"/>
    <col min="3" max="7" width="24.7109375" style="4" customWidth="1"/>
    <col min="8" max="8" width="11.42578125" style="4"/>
    <col min="9" max="9" width="32.42578125" style="4" bestFit="1" customWidth="1"/>
    <col min="10" max="10" width="21.28515625" style="4" bestFit="1" customWidth="1"/>
    <col min="11" max="11" width="24.28515625" style="4" bestFit="1" customWidth="1"/>
    <col min="12" max="12" width="38.28515625" style="4" bestFit="1" customWidth="1"/>
    <col min="13" max="16384" width="11.42578125" style="4"/>
  </cols>
  <sheetData>
    <row r="1" spans="1:7" s="88" customFormat="1" ht="24" customHeight="1" x14ac:dyDescent="0.25">
      <c r="A1" s="392" t="s">
        <v>6</v>
      </c>
      <c r="B1" s="90" t="s">
        <v>153</v>
      </c>
      <c r="C1" s="91">
        <v>1</v>
      </c>
      <c r="D1" s="91">
        <v>2</v>
      </c>
      <c r="E1" s="91">
        <v>3</v>
      </c>
      <c r="F1" s="91">
        <v>4</v>
      </c>
      <c r="G1" s="92">
        <v>5</v>
      </c>
    </row>
    <row r="2" spans="1:7" ht="63.95" customHeight="1" x14ac:dyDescent="0.25">
      <c r="A2" s="393"/>
      <c r="B2" s="24" t="s">
        <v>154</v>
      </c>
      <c r="C2" s="89" t="s">
        <v>128</v>
      </c>
      <c r="D2" s="89" t="s">
        <v>133</v>
      </c>
      <c r="E2" s="89" t="s">
        <v>138</v>
      </c>
      <c r="F2" s="89" t="s">
        <v>143</v>
      </c>
      <c r="G2" s="93" t="s">
        <v>148</v>
      </c>
    </row>
    <row r="3" spans="1:7" s="88" customFormat="1" ht="24" customHeight="1" thickBot="1" x14ac:dyDescent="0.3">
      <c r="A3" s="394"/>
      <c r="B3" s="101" t="s">
        <v>155</v>
      </c>
      <c r="C3" s="102" t="s">
        <v>42</v>
      </c>
      <c r="D3" s="102" t="s">
        <v>43</v>
      </c>
      <c r="E3" s="102" t="s">
        <v>12</v>
      </c>
      <c r="F3" s="102" t="s">
        <v>44</v>
      </c>
      <c r="G3" s="103" t="s">
        <v>45</v>
      </c>
    </row>
    <row r="4" spans="1:7" ht="36" customHeight="1" x14ac:dyDescent="0.25">
      <c r="A4" s="395" t="s">
        <v>125</v>
      </c>
      <c r="B4" s="98" t="s">
        <v>126</v>
      </c>
      <c r="C4" s="99" t="s">
        <v>129</v>
      </c>
      <c r="D4" s="99" t="s">
        <v>134</v>
      </c>
      <c r="E4" s="99" t="s">
        <v>139</v>
      </c>
      <c r="F4" s="99" t="s">
        <v>144</v>
      </c>
      <c r="G4" s="100" t="s">
        <v>149</v>
      </c>
    </row>
    <row r="5" spans="1:7" ht="36" customHeight="1" x14ac:dyDescent="0.25">
      <c r="A5" s="393"/>
      <c r="B5" s="24" t="s">
        <v>127</v>
      </c>
      <c r="C5" s="3" t="s">
        <v>130</v>
      </c>
      <c r="D5" s="3" t="s">
        <v>135</v>
      </c>
      <c r="E5" s="3" t="s">
        <v>140</v>
      </c>
      <c r="F5" s="3" t="s">
        <v>145</v>
      </c>
      <c r="G5" s="94" t="s">
        <v>150</v>
      </c>
    </row>
    <row r="6" spans="1:7" ht="36" customHeight="1" x14ac:dyDescent="0.25">
      <c r="A6" s="393"/>
      <c r="B6" s="24" t="s">
        <v>11</v>
      </c>
      <c r="C6" s="3" t="s">
        <v>131</v>
      </c>
      <c r="D6" s="3" t="s">
        <v>136</v>
      </c>
      <c r="E6" s="3" t="s">
        <v>141</v>
      </c>
      <c r="F6" s="3" t="s">
        <v>146</v>
      </c>
      <c r="G6" s="94" t="s">
        <v>151</v>
      </c>
    </row>
    <row r="7" spans="1:7" ht="36" customHeight="1" x14ac:dyDescent="0.25">
      <c r="A7" s="393"/>
      <c r="B7" s="24" t="s">
        <v>27</v>
      </c>
      <c r="C7" s="3" t="s">
        <v>132</v>
      </c>
      <c r="D7" s="3" t="s">
        <v>137</v>
      </c>
      <c r="E7" s="3" t="s">
        <v>142</v>
      </c>
      <c r="F7" s="3" t="s">
        <v>147</v>
      </c>
      <c r="G7" s="94" t="s">
        <v>152</v>
      </c>
    </row>
    <row r="8" spans="1:7" ht="36" customHeight="1" x14ac:dyDescent="0.25">
      <c r="A8" s="393"/>
      <c r="B8" s="24" t="s">
        <v>156</v>
      </c>
      <c r="C8" s="3" t="s">
        <v>157</v>
      </c>
      <c r="D8" s="3" t="s">
        <v>158</v>
      </c>
      <c r="E8" s="3" t="s">
        <v>159</v>
      </c>
      <c r="F8" s="3" t="s">
        <v>160</v>
      </c>
      <c r="G8" s="94" t="s">
        <v>161</v>
      </c>
    </row>
    <row r="9" spans="1:7" ht="63.95" customHeight="1" x14ac:dyDescent="0.25">
      <c r="A9" s="393"/>
      <c r="B9" s="24" t="s">
        <v>162</v>
      </c>
      <c r="C9" s="3" t="s">
        <v>165</v>
      </c>
      <c r="D9" s="3" t="s">
        <v>166</v>
      </c>
      <c r="E9" s="3" t="s">
        <v>167</v>
      </c>
      <c r="F9" s="3" t="s">
        <v>168</v>
      </c>
      <c r="G9" s="94" t="s">
        <v>169</v>
      </c>
    </row>
    <row r="10" spans="1:7" ht="63.95" customHeight="1" x14ac:dyDescent="0.25">
      <c r="A10" s="393"/>
      <c r="B10" s="24" t="s">
        <v>56</v>
      </c>
      <c r="C10" s="3" t="s">
        <v>170</v>
      </c>
      <c r="D10" s="3" t="s">
        <v>171</v>
      </c>
      <c r="E10" s="3" t="s">
        <v>173</v>
      </c>
      <c r="F10" s="3" t="s">
        <v>172</v>
      </c>
      <c r="G10" s="94" t="s">
        <v>174</v>
      </c>
    </row>
    <row r="11" spans="1:7" ht="50.1" customHeight="1" x14ac:dyDescent="0.25">
      <c r="A11" s="393"/>
      <c r="B11" s="24" t="s">
        <v>163</v>
      </c>
      <c r="C11" s="3" t="s">
        <v>175</v>
      </c>
      <c r="D11" s="3" t="s">
        <v>175</v>
      </c>
      <c r="E11" s="3" t="s">
        <v>175</v>
      </c>
      <c r="F11" s="3" t="s">
        <v>175</v>
      </c>
      <c r="G11" s="94" t="s">
        <v>176</v>
      </c>
    </row>
    <row r="12" spans="1:7" ht="36" customHeight="1" thickBot="1" x14ac:dyDescent="0.3">
      <c r="A12" s="394"/>
      <c r="B12" s="95" t="s">
        <v>164</v>
      </c>
      <c r="C12" s="96" t="s">
        <v>177</v>
      </c>
      <c r="D12" s="96" t="s">
        <v>177</v>
      </c>
      <c r="E12" s="96" t="s">
        <v>177</v>
      </c>
      <c r="F12" s="96" t="s">
        <v>177</v>
      </c>
      <c r="G12" s="97" t="s">
        <v>177</v>
      </c>
    </row>
    <row r="13" spans="1:7" ht="36" customHeight="1" x14ac:dyDescent="0.25"/>
    <row r="14" spans="1:7" ht="36" customHeight="1" x14ac:dyDescent="0.25"/>
    <row r="15" spans="1:7" ht="36" customHeight="1" x14ac:dyDescent="0.25"/>
    <row r="16" spans="1:7" ht="36" customHeight="1" x14ac:dyDescent="0.25"/>
    <row r="17" ht="36" customHeight="1" x14ac:dyDescent="0.25"/>
    <row r="18" ht="36" customHeight="1" x14ac:dyDescent="0.25"/>
    <row r="19" ht="36" customHeight="1" x14ac:dyDescent="0.25"/>
    <row r="20" ht="36" customHeight="1" x14ac:dyDescent="0.25"/>
    <row r="21" ht="36" customHeight="1" x14ac:dyDescent="0.25"/>
    <row r="22" ht="36" customHeight="1" x14ac:dyDescent="0.25"/>
    <row r="23" ht="36" customHeight="1" x14ac:dyDescent="0.25"/>
    <row r="24" ht="36" customHeight="1" x14ac:dyDescent="0.25"/>
  </sheetData>
  <customSheetViews>
    <customSheetView guid="{97D65C1E-976A-4956-97FC-0E8188ABCFAA}" topLeftCell="B1">
      <selection activeCell="I12" sqref="I12"/>
      <pageMargins left="0.7" right="0.7" top="0.75" bottom="0.75" header="0.3" footer="0.3"/>
      <pageSetup paperSize="9" orientation="portrait" r:id="rId1"/>
    </customSheetView>
    <customSheetView guid="{ADD38025-F4B2-44E2-9D06-07A9BF0F3A51}" topLeftCell="B1">
      <selection activeCell="I12" sqref="I12"/>
      <pageMargins left="0.7" right="0.7" top="0.75" bottom="0.75" header="0.3" footer="0.3"/>
      <pageSetup paperSize="9" orientation="portrait" r:id="rId2"/>
    </customSheetView>
    <customSheetView guid="{AF3BF2A1-5C19-43AE-A08B-3E418E8AE543}" scale="126" topLeftCell="D7">
      <selection activeCell="I12" sqref="I12"/>
      <pageMargins left="0.7" right="0.7" top="0.75" bottom="0.75" header="0.3" footer="0.3"/>
      <pageSetup paperSize="9" orientation="portrait" r:id="rId3"/>
    </customSheetView>
    <customSheetView guid="{CC42E740-ADA2-4B3E-AB77-9BBCCE9EC444}" scale="126" topLeftCell="D7">
      <selection activeCell="I12" sqref="I12"/>
      <pageMargins left="0.7" right="0.7" top="0.75" bottom="0.75" header="0.3" footer="0.3"/>
      <pageSetup paperSize="9" orientation="portrait" r:id="rId4"/>
    </customSheetView>
    <customSheetView guid="{DC041AD4-35AB-4F1B-9F3D-F08C88A9A16C}" scale="126" topLeftCell="D7">
      <selection activeCell="I12" sqref="I12"/>
      <pageMargins left="0.7" right="0.7" top="0.75" bottom="0.75" header="0.3" footer="0.3"/>
      <pageSetup paperSize="9" orientation="portrait" r:id="rId5"/>
    </customSheetView>
    <customSheetView guid="{C9A17BF0-2451-44C4-898F-CFB8403323EA}" scale="126" topLeftCell="D7">
      <selection activeCell="I12" sqref="I12"/>
      <pageMargins left="0.7" right="0.7" top="0.75" bottom="0.75" header="0.3" footer="0.3"/>
      <pageSetup paperSize="9" orientation="portrait" r:id="rId6"/>
    </customSheetView>
    <customSheetView guid="{E51A7B7A-B72C-4D0D-BEC9-3100296DDB1B}" scale="126" topLeftCell="D7">
      <selection activeCell="I12" sqref="I12"/>
      <pageMargins left="0.7" right="0.7" top="0.75" bottom="0.75" header="0.3" footer="0.3"/>
      <pageSetup paperSize="9" orientation="portrait" r:id="rId7"/>
    </customSheetView>
    <customSheetView guid="{D674221F-3F50-45D7-B99E-107AE99970DE}" scale="126" topLeftCell="D7">
      <selection activeCell="I12" sqref="I12"/>
      <pageMargins left="0.7" right="0.7" top="0.75" bottom="0.75" header="0.3" footer="0.3"/>
      <pageSetup paperSize="9" orientation="portrait" r:id="rId8"/>
    </customSheetView>
    <customSheetView guid="{C8C25E0F-313C-40E1-BC27-B55128053FAD}" scale="126" topLeftCell="D7">
      <selection activeCell="I12" sqref="I12"/>
      <pageMargins left="0.7" right="0.7" top="0.75" bottom="0.75" header="0.3" footer="0.3"/>
      <pageSetup paperSize="9" orientation="portrait" r:id="rId9"/>
    </customSheetView>
    <customSheetView guid="{31578BE1-199E-4DDD-BD28-180CDA7042A3}" scale="126" topLeftCell="D7">
      <selection activeCell="I12" sqref="I12"/>
      <pageMargins left="0.7" right="0.7" top="0.75" bottom="0.75" header="0.3" footer="0.3"/>
      <pageSetup paperSize="9" orientation="portrait" r:id="rId10"/>
    </customSheetView>
    <customSheetView guid="{915A0EBC-A358-405B-93F7-90752DA34B9F}" scale="126" topLeftCell="D7">
      <selection activeCell="I12" sqref="I12"/>
      <pageMargins left="0.7" right="0.7" top="0.75" bottom="0.75" header="0.3" footer="0.3"/>
      <pageSetup paperSize="9" orientation="portrait" r:id="rId11"/>
    </customSheetView>
    <customSheetView guid="{B74BB35E-E214-422E-BB39-6D168553F4C5}" scale="126" topLeftCell="D7">
      <selection activeCell="I12" sqref="I12"/>
      <pageMargins left="0.7" right="0.7" top="0.75" bottom="0.75" header="0.3" footer="0.3"/>
      <pageSetup paperSize="9" orientation="portrait" r:id="rId12"/>
    </customSheetView>
    <customSheetView guid="{C9A812A3-B23E-4057-8694-158B0DEE8D06}" scale="126" topLeftCell="D7">
      <selection activeCell="I12" sqref="I12"/>
      <pageMargins left="0.7" right="0.7" top="0.75" bottom="0.75" header="0.3" footer="0.3"/>
      <pageSetup paperSize="9" orientation="portrait" r:id="rId13"/>
    </customSheetView>
    <customSheetView guid="{D504B807-AE7E-4042-848D-21D8E9CBBAC1}" scale="126" topLeftCell="D7">
      <selection activeCell="I12" sqref="I12"/>
      <pageMargins left="0.7" right="0.7" top="0.75" bottom="0.75" header="0.3" footer="0.3"/>
      <pageSetup paperSize="9" orientation="portrait" r:id="rId14"/>
    </customSheetView>
    <customSheetView guid="{4890415D-ABA4-4363-9A7D-9DAD39F08A9F}" scale="126" printArea="1" topLeftCell="D7">
      <selection activeCell="I12" sqref="I12"/>
      <pageMargins left="0.7" right="0.7" top="0.75" bottom="0.75" header="0.3" footer="0.3"/>
      <pageSetup paperSize="9" orientation="portrait" r:id="rId15"/>
    </customSheetView>
    <customSheetView guid="{F7D68F61-F89A-4541-9A78-C25C58CA23E3}" scale="126" printArea="1" topLeftCell="D7">
      <selection activeCell="I12" sqref="I12"/>
      <pageMargins left="0.7" right="0.7" top="0.75" bottom="0.75" header="0.3" footer="0.3"/>
      <pageSetup paperSize="9" orientation="portrait" r:id="rId16"/>
    </customSheetView>
    <customSheetView guid="{D8BB7E15-0E8F-45FC-AD1A-6D8C295A087C}" scale="126" topLeftCell="D7">
      <selection activeCell="I12" sqref="I12"/>
      <pageMargins left="0.7" right="0.7" top="0.75" bottom="0.75" header="0.3" footer="0.3"/>
      <pageSetup paperSize="9" orientation="portrait" r:id="rId17"/>
    </customSheetView>
    <customSheetView guid="{42BB51DB-DC3E-4DA5-9499-5574EB19780E}" scale="126" topLeftCell="D7">
      <selection activeCell="I12" sqref="I12"/>
      <pageMargins left="0.7" right="0.7" top="0.75" bottom="0.75" header="0.3" footer="0.3"/>
      <pageSetup paperSize="9" orientation="portrait" r:id="rId18"/>
    </customSheetView>
    <customSheetView guid="{B83C9EB8-C964-4489-98C8-19C81BFAE010}" scale="126" topLeftCell="D7">
      <selection activeCell="I12" sqref="I12"/>
      <pageMargins left="0.7" right="0.7" top="0.75" bottom="0.75" header="0.3" footer="0.3"/>
      <pageSetup paperSize="9" orientation="portrait" r:id="rId19"/>
    </customSheetView>
  </customSheetViews>
  <mergeCells count="2">
    <mergeCell ref="A1:A3"/>
    <mergeCell ref="A4:A12"/>
  </mergeCells>
  <pageMargins left="0.11811023622047245" right="0.11811023622047245" top="0.74803149606299213" bottom="0.74803149606299213" header="0.31496062992125984" footer="0.31496062992125984"/>
  <pageSetup paperSize="9" scale="95" orientation="landscape" r:id="rId2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H9"/>
  <sheetViews>
    <sheetView zoomScale="131" zoomScaleNormal="131" workbookViewId="0">
      <selection activeCell="C3" sqref="C3:E5"/>
    </sheetView>
  </sheetViews>
  <sheetFormatPr baseColWidth="10" defaultColWidth="11.42578125" defaultRowHeight="15" x14ac:dyDescent="0.25"/>
  <cols>
    <col min="1" max="1" width="6.7109375" style="33" customWidth="1"/>
    <col min="2" max="2" width="5.7109375" style="33" customWidth="1"/>
    <col min="3" max="3" width="4.7109375" style="33" customWidth="1"/>
    <col min="4" max="8" width="8.7109375" style="33" customWidth="1"/>
    <col min="9" max="9" width="5.7109375" style="33" customWidth="1"/>
    <col min="10" max="89" width="2.7109375" style="33" customWidth="1"/>
    <col min="90" max="16384" width="11.42578125" style="33"/>
  </cols>
  <sheetData>
    <row r="1" spans="2:34" ht="36" customHeight="1" x14ac:dyDescent="0.25"/>
    <row r="2" spans="2:34" ht="39.950000000000003" customHeight="1" x14ac:dyDescent="0.25">
      <c r="B2" s="397" t="s">
        <v>5</v>
      </c>
      <c r="C2" s="33">
        <v>5</v>
      </c>
      <c r="D2" s="110">
        <f>$C2*D$7</f>
        <v>5</v>
      </c>
      <c r="E2" s="111">
        <f t="shared" ref="D2:H6" si="0">$C2*E$7</f>
        <v>10</v>
      </c>
      <c r="F2" s="112">
        <f t="shared" si="0"/>
        <v>15</v>
      </c>
      <c r="G2" s="113">
        <f t="shared" si="0"/>
        <v>20</v>
      </c>
      <c r="H2" s="113">
        <f t="shared" si="0"/>
        <v>25</v>
      </c>
    </row>
    <row r="3" spans="2:34" ht="39.950000000000003" customHeight="1" x14ac:dyDescent="0.25">
      <c r="B3" s="397"/>
      <c r="C3" s="33">
        <v>4</v>
      </c>
      <c r="D3" s="114">
        <f t="shared" si="0"/>
        <v>4</v>
      </c>
      <c r="E3" s="110">
        <f t="shared" si="0"/>
        <v>8</v>
      </c>
      <c r="F3" s="111">
        <f>$C3*F$7</f>
        <v>12</v>
      </c>
      <c r="G3" s="112">
        <f t="shared" si="0"/>
        <v>16</v>
      </c>
      <c r="H3" s="113">
        <f t="shared" si="0"/>
        <v>20</v>
      </c>
    </row>
    <row r="4" spans="2:34" ht="39.950000000000003" customHeight="1" x14ac:dyDescent="0.25">
      <c r="B4" s="397"/>
      <c r="C4" s="33">
        <v>3</v>
      </c>
      <c r="D4" s="114">
        <f t="shared" si="0"/>
        <v>3</v>
      </c>
      <c r="E4" s="110">
        <f t="shared" si="0"/>
        <v>6</v>
      </c>
      <c r="F4" s="110">
        <f t="shared" si="0"/>
        <v>9</v>
      </c>
      <c r="G4" s="111">
        <f t="shared" si="0"/>
        <v>12</v>
      </c>
      <c r="H4" s="112">
        <f t="shared" si="0"/>
        <v>15</v>
      </c>
    </row>
    <row r="5" spans="2:34" ht="39.950000000000003" customHeight="1" x14ac:dyDescent="0.25">
      <c r="B5" s="397"/>
      <c r="C5" s="33">
        <v>2</v>
      </c>
      <c r="D5" s="114">
        <f t="shared" si="0"/>
        <v>2</v>
      </c>
      <c r="E5" s="114">
        <f t="shared" si="0"/>
        <v>4</v>
      </c>
      <c r="F5" s="110">
        <f t="shared" si="0"/>
        <v>6</v>
      </c>
      <c r="G5" s="110">
        <f t="shared" si="0"/>
        <v>8</v>
      </c>
      <c r="H5" s="111">
        <f t="shared" si="0"/>
        <v>10</v>
      </c>
    </row>
    <row r="6" spans="2:34" ht="39.950000000000003" customHeight="1" x14ac:dyDescent="0.25">
      <c r="B6" s="397"/>
      <c r="C6" s="33">
        <v>1</v>
      </c>
      <c r="D6" s="114">
        <f t="shared" si="0"/>
        <v>1</v>
      </c>
      <c r="E6" s="114">
        <f t="shared" si="0"/>
        <v>2</v>
      </c>
      <c r="F6" s="114">
        <f t="shared" si="0"/>
        <v>3</v>
      </c>
      <c r="G6" s="110">
        <f t="shared" si="0"/>
        <v>4</v>
      </c>
      <c r="H6" s="110">
        <f t="shared" si="0"/>
        <v>5</v>
      </c>
    </row>
    <row r="7" spans="2:34" ht="24" customHeight="1" x14ac:dyDescent="0.25">
      <c r="D7" s="33">
        <v>1</v>
      </c>
      <c r="E7" s="33">
        <v>2</v>
      </c>
      <c r="F7" s="33">
        <v>3</v>
      </c>
      <c r="G7" s="33">
        <v>4</v>
      </c>
      <c r="H7" s="33">
        <v>5</v>
      </c>
    </row>
    <row r="8" spans="2:34" ht="9.9499999999999993" customHeight="1" x14ac:dyDescent="0.25">
      <c r="D8" s="396" t="s">
        <v>6</v>
      </c>
      <c r="E8" s="396"/>
      <c r="F8" s="396"/>
      <c r="G8" s="396"/>
      <c r="H8" s="396"/>
      <c r="J8" s="107"/>
      <c r="K8" s="107"/>
      <c r="L8" s="107"/>
      <c r="M8" s="107"/>
      <c r="N8" s="106"/>
      <c r="O8" s="106"/>
      <c r="P8" s="106"/>
      <c r="Q8" s="106"/>
      <c r="R8" s="106"/>
      <c r="S8" s="104"/>
      <c r="T8" s="104"/>
      <c r="U8" s="104"/>
      <c r="V8" s="104"/>
      <c r="W8" s="104"/>
      <c r="X8" s="108"/>
      <c r="Y8" s="108"/>
      <c r="Z8" s="108"/>
      <c r="AA8" s="108"/>
      <c r="AB8" s="108"/>
      <c r="AC8" s="109"/>
      <c r="AD8" s="109"/>
      <c r="AE8" s="109"/>
      <c r="AF8" s="109"/>
      <c r="AG8" s="109"/>
      <c r="AH8" s="109"/>
    </row>
    <row r="9" spans="2:34" x14ac:dyDescent="0.25">
      <c r="D9" s="396"/>
      <c r="E9" s="396"/>
      <c r="F9" s="396"/>
      <c r="G9" s="396"/>
      <c r="H9" s="396"/>
      <c r="J9" s="105">
        <v>1</v>
      </c>
      <c r="K9" s="105">
        <v>2</v>
      </c>
      <c r="L9" s="105">
        <v>3</v>
      </c>
      <c r="M9" s="105">
        <v>4</v>
      </c>
      <c r="N9" s="105">
        <v>5</v>
      </c>
      <c r="O9" s="105">
        <v>6</v>
      </c>
      <c r="P9" s="105">
        <v>7</v>
      </c>
      <c r="Q9" s="105">
        <v>8</v>
      </c>
      <c r="R9" s="105">
        <v>9</v>
      </c>
      <c r="S9" s="105">
        <v>10</v>
      </c>
      <c r="T9" s="105">
        <v>11</v>
      </c>
      <c r="U9" s="105">
        <v>12</v>
      </c>
      <c r="V9" s="105">
        <v>13</v>
      </c>
      <c r="W9" s="105">
        <v>14</v>
      </c>
      <c r="X9" s="105">
        <v>15</v>
      </c>
      <c r="Y9" s="105">
        <v>16</v>
      </c>
      <c r="Z9" s="105">
        <v>17</v>
      </c>
      <c r="AA9" s="105">
        <v>18</v>
      </c>
      <c r="AB9" s="105">
        <v>19</v>
      </c>
      <c r="AC9" s="105">
        <v>20</v>
      </c>
      <c r="AD9" s="105">
        <v>21</v>
      </c>
      <c r="AE9" s="105">
        <v>22</v>
      </c>
      <c r="AF9" s="105">
        <v>23</v>
      </c>
      <c r="AG9" s="105">
        <v>24</v>
      </c>
      <c r="AH9" s="105">
        <v>25</v>
      </c>
    </row>
  </sheetData>
  <customSheetViews>
    <customSheetView guid="{97D65C1E-976A-4956-97FC-0E8188ABCFAA}" scale="131">
      <pageMargins left="0.7" right="0.7" top="0.75" bottom="0.75" header="0.3" footer="0.3"/>
      <pageSetup paperSize="9" orientation="portrait" r:id="rId1"/>
    </customSheetView>
    <customSheetView guid="{ADD38025-F4B2-44E2-9D06-07A9BF0F3A51}" scale="131">
      <pageMargins left="0.7" right="0.7" top="0.75" bottom="0.75" header="0.3" footer="0.3"/>
      <pageSetup paperSize="9" orientation="portrait" r:id="rId2"/>
    </customSheetView>
    <customSheetView guid="{AF3BF2A1-5C19-43AE-A08B-3E418E8AE543}" scale="131">
      <pageMargins left="0.7" right="0.7" top="0.75" bottom="0.75" header="0.3" footer="0.3"/>
      <pageSetup paperSize="9" orientation="portrait" r:id="rId3"/>
    </customSheetView>
    <customSheetView guid="{CC42E740-ADA2-4B3E-AB77-9BBCCE9EC444}" scale="131">
      <pageMargins left="0.7" right="0.7" top="0.75" bottom="0.75" header="0.3" footer="0.3"/>
      <pageSetup paperSize="9" orientation="portrait" r:id="rId4"/>
    </customSheetView>
    <customSheetView guid="{DC041AD4-35AB-4F1B-9F3D-F08C88A9A16C}" scale="131">
      <pageMargins left="0.7" right="0.7" top="0.75" bottom="0.75" header="0.3" footer="0.3"/>
      <pageSetup paperSize="9" orientation="portrait" r:id="rId5"/>
    </customSheetView>
    <customSheetView guid="{C9A17BF0-2451-44C4-898F-CFB8403323EA}" scale="131">
      <pageMargins left="0.7" right="0.7" top="0.75" bottom="0.75" header="0.3" footer="0.3"/>
      <pageSetup paperSize="9" orientation="portrait" r:id="rId6"/>
    </customSheetView>
    <customSheetView guid="{E51A7B7A-B72C-4D0D-BEC9-3100296DDB1B}" scale="131">
      <pageMargins left="0.7" right="0.7" top="0.75" bottom="0.75" header="0.3" footer="0.3"/>
      <pageSetup paperSize="9" orientation="portrait" r:id="rId7"/>
    </customSheetView>
    <customSheetView guid="{D674221F-3F50-45D7-B99E-107AE99970DE}" scale="131">
      <pageMargins left="0.7" right="0.7" top="0.75" bottom="0.75" header="0.3" footer="0.3"/>
      <pageSetup paperSize="9" orientation="portrait" r:id="rId8"/>
    </customSheetView>
    <customSheetView guid="{C8C25E0F-313C-40E1-BC27-B55128053FAD}" scale="131">
      <pageMargins left="0.7" right="0.7" top="0.75" bottom="0.75" header="0.3" footer="0.3"/>
      <pageSetup paperSize="9" orientation="portrait" r:id="rId9"/>
    </customSheetView>
    <customSheetView guid="{31578BE1-199E-4DDD-BD28-180CDA7042A3}" scale="131">
      <pageMargins left="0.7" right="0.7" top="0.75" bottom="0.75" header="0.3" footer="0.3"/>
      <pageSetup paperSize="9" orientation="portrait" r:id="rId10"/>
    </customSheetView>
    <customSheetView guid="{915A0EBC-A358-405B-93F7-90752DA34B9F}" scale="131">
      <pageMargins left="0.7" right="0.7" top="0.75" bottom="0.75" header="0.3" footer="0.3"/>
      <pageSetup paperSize="9" orientation="portrait" r:id="rId11"/>
    </customSheetView>
    <customSheetView guid="{B74BB35E-E214-422E-BB39-6D168553F4C5}" scale="131">
      <pageMargins left="0.7" right="0.7" top="0.75" bottom="0.75" header="0.3" footer="0.3"/>
      <pageSetup paperSize="9" orientation="portrait" r:id="rId12"/>
    </customSheetView>
    <customSheetView guid="{C9A812A3-B23E-4057-8694-158B0DEE8D06}" scale="131">
      <pageMargins left="0.7" right="0.7" top="0.75" bottom="0.75" header="0.3" footer="0.3"/>
      <pageSetup paperSize="9" orientation="portrait" r:id="rId13"/>
    </customSheetView>
    <customSheetView guid="{D504B807-AE7E-4042-848D-21D8E9CBBAC1}" scale="131">
      <pageMargins left="0.7" right="0.7" top="0.75" bottom="0.75" header="0.3" footer="0.3"/>
      <pageSetup paperSize="9" orientation="portrait" r:id="rId14"/>
    </customSheetView>
    <customSheetView guid="{4890415D-ABA4-4363-9A7D-9DAD39F08A9F}" scale="131">
      <pageMargins left="0.7" right="0.7" top="0.75" bottom="0.75" header="0.3" footer="0.3"/>
      <pageSetup paperSize="9" orientation="portrait" r:id="rId15"/>
    </customSheetView>
    <customSheetView guid="{F7D68F61-F89A-4541-9A78-C25C58CA23E3}" scale="131">
      <pageMargins left="0.7" right="0.7" top="0.75" bottom="0.75" header="0.3" footer="0.3"/>
      <pageSetup paperSize="9" orientation="portrait" r:id="rId16"/>
    </customSheetView>
    <customSheetView guid="{D8BB7E15-0E8F-45FC-AD1A-6D8C295A087C}" scale="131">
      <pageMargins left="0.7" right="0.7" top="0.75" bottom="0.75" header="0.3" footer="0.3"/>
      <pageSetup paperSize="9" orientation="portrait" r:id="rId17"/>
    </customSheetView>
    <customSheetView guid="{42BB51DB-DC3E-4DA5-9499-5574EB19780E}" scale="131">
      <pageMargins left="0.7" right="0.7" top="0.75" bottom="0.75" header="0.3" footer="0.3"/>
      <pageSetup paperSize="9" orientation="portrait" r:id="rId18"/>
    </customSheetView>
    <customSheetView guid="{B83C9EB8-C964-4489-98C8-19C81BFAE010}" scale="131">
      <pageMargins left="0.7" right="0.7" top="0.75" bottom="0.75" header="0.3" footer="0.3"/>
      <pageSetup paperSize="9" orientation="portrait" r:id="rId19"/>
    </customSheetView>
  </customSheetViews>
  <mergeCells count="2">
    <mergeCell ref="D8:H9"/>
    <mergeCell ref="B2:B6"/>
  </mergeCells>
  <pageMargins left="0.7" right="0.7" top="0.75" bottom="0.75" header="0.3" footer="0.3"/>
  <pageSetup paperSize="9" orientation="portrait" r:id="rId2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2:N23"/>
  <sheetViews>
    <sheetView showGridLines="0" topLeftCell="D1" workbookViewId="0">
      <selection activeCell="C3" sqref="C3:E5"/>
    </sheetView>
  </sheetViews>
  <sheetFormatPr baseColWidth="10" defaultRowHeight="15" x14ac:dyDescent="0.25"/>
  <cols>
    <col min="3" max="3" width="7.7109375" customWidth="1"/>
    <col min="4" max="4" width="5.42578125" customWidth="1"/>
    <col min="6" max="6" width="15.85546875" customWidth="1"/>
    <col min="7" max="7" width="7.42578125" customWidth="1"/>
    <col min="8" max="8" width="14.85546875" customWidth="1"/>
    <col min="9" max="9" width="42.5703125" customWidth="1"/>
    <col min="10" max="10" width="11.85546875" customWidth="1"/>
    <col min="13" max="13" width="17" customWidth="1"/>
    <col min="14" max="14" width="37.140625" customWidth="1"/>
  </cols>
  <sheetData>
    <row r="2" spans="3:14" ht="15.75" thickBot="1" x14ac:dyDescent="0.3"/>
    <row r="3" spans="3:14" ht="27.75" customHeight="1" x14ac:dyDescent="0.25">
      <c r="C3" s="401" t="s">
        <v>46</v>
      </c>
      <c r="D3" s="402"/>
      <c r="E3" s="402"/>
      <c r="F3" s="405" t="s">
        <v>6</v>
      </c>
      <c r="G3" s="405"/>
      <c r="H3" s="405"/>
      <c r="I3" s="405"/>
      <c r="J3" s="406"/>
      <c r="L3" s="31"/>
      <c r="M3" s="409" t="s">
        <v>51</v>
      </c>
      <c r="N3" s="410"/>
    </row>
    <row r="4" spans="3:14" ht="27.75" customHeight="1" thickBot="1" x14ac:dyDescent="0.3">
      <c r="C4" s="403"/>
      <c r="D4" s="404"/>
      <c r="E4" s="404"/>
      <c r="F4" s="167">
        <v>1</v>
      </c>
      <c r="G4" s="167">
        <v>2</v>
      </c>
      <c r="H4" s="167">
        <v>3</v>
      </c>
      <c r="I4" s="167">
        <v>4</v>
      </c>
      <c r="J4" s="173">
        <v>5</v>
      </c>
      <c r="L4" s="31"/>
      <c r="M4" s="411"/>
      <c r="N4" s="412"/>
    </row>
    <row r="5" spans="3:14" ht="24.75" customHeight="1" thickTop="1" x14ac:dyDescent="0.25">
      <c r="C5" s="403"/>
      <c r="D5" s="404"/>
      <c r="E5" s="404"/>
      <c r="F5" s="168" t="s">
        <v>42</v>
      </c>
      <c r="G5" s="168" t="s">
        <v>43</v>
      </c>
      <c r="H5" s="168" t="s">
        <v>12</v>
      </c>
      <c r="I5" s="168" t="s">
        <v>44</v>
      </c>
      <c r="J5" s="174" t="s">
        <v>45</v>
      </c>
      <c r="L5" s="413" t="s">
        <v>116</v>
      </c>
      <c r="M5" s="163" t="s">
        <v>112</v>
      </c>
      <c r="N5" s="164" t="s">
        <v>52</v>
      </c>
    </row>
    <row r="6" spans="3:14" ht="21.75" customHeight="1" x14ac:dyDescent="0.25">
      <c r="C6" s="407" t="s">
        <v>5</v>
      </c>
      <c r="D6" s="169">
        <v>1</v>
      </c>
      <c r="E6" s="170" t="s">
        <v>93</v>
      </c>
      <c r="F6" s="163" t="s">
        <v>47</v>
      </c>
      <c r="G6" s="163" t="s">
        <v>47</v>
      </c>
      <c r="H6" s="163" t="s">
        <v>48</v>
      </c>
      <c r="I6" s="163" t="s">
        <v>49</v>
      </c>
      <c r="J6" s="164" t="s">
        <v>49</v>
      </c>
      <c r="L6" s="414"/>
      <c r="M6" s="163" t="s">
        <v>113</v>
      </c>
      <c r="N6" s="164" t="s">
        <v>106</v>
      </c>
    </row>
    <row r="7" spans="3:14" ht="24" customHeight="1" x14ac:dyDescent="0.25">
      <c r="C7" s="407"/>
      <c r="D7" s="169">
        <v>2</v>
      </c>
      <c r="E7" s="170" t="s">
        <v>94</v>
      </c>
      <c r="F7" s="163" t="s">
        <v>47</v>
      </c>
      <c r="G7" s="163" t="s">
        <v>47</v>
      </c>
      <c r="H7" s="163" t="s">
        <v>48</v>
      </c>
      <c r="I7" s="163" t="s">
        <v>49</v>
      </c>
      <c r="J7" s="164" t="s">
        <v>50</v>
      </c>
      <c r="L7" s="414"/>
      <c r="M7" s="163" t="s">
        <v>114</v>
      </c>
      <c r="N7" s="164" t="s">
        <v>107</v>
      </c>
    </row>
    <row r="8" spans="3:14" ht="24.75" customHeight="1" thickBot="1" x14ac:dyDescent="0.3">
      <c r="C8" s="407"/>
      <c r="D8" s="169">
        <v>3</v>
      </c>
      <c r="E8" s="170" t="s">
        <v>123</v>
      </c>
      <c r="F8" s="163" t="s">
        <v>47</v>
      </c>
      <c r="G8" s="163" t="s">
        <v>48</v>
      </c>
      <c r="H8" s="163" t="s">
        <v>49</v>
      </c>
      <c r="I8" s="163" t="s">
        <v>50</v>
      </c>
      <c r="J8" s="164" t="s">
        <v>50</v>
      </c>
      <c r="L8" s="415"/>
      <c r="M8" s="165" t="s">
        <v>115</v>
      </c>
      <c r="N8" s="166" t="s">
        <v>107</v>
      </c>
    </row>
    <row r="9" spans="3:14" ht="24" customHeight="1" thickTop="1" thickBot="1" x14ac:dyDescent="0.3">
      <c r="C9" s="407"/>
      <c r="D9" s="169">
        <v>4</v>
      </c>
      <c r="E9" s="170" t="s">
        <v>96</v>
      </c>
      <c r="F9" s="163" t="s">
        <v>48</v>
      </c>
      <c r="G9" s="163" t="s">
        <v>49</v>
      </c>
      <c r="H9" s="163" t="s">
        <v>49</v>
      </c>
      <c r="I9" s="163" t="s">
        <v>50</v>
      </c>
      <c r="J9" s="164" t="s">
        <v>50</v>
      </c>
      <c r="L9" s="31"/>
      <c r="M9" s="31"/>
      <c r="N9" s="31"/>
    </row>
    <row r="10" spans="3:14" ht="42" customHeight="1" thickTop="1" thickBot="1" x14ac:dyDescent="0.3">
      <c r="C10" s="408"/>
      <c r="D10" s="171">
        <v>5</v>
      </c>
      <c r="E10" s="172" t="s">
        <v>124</v>
      </c>
      <c r="F10" s="165" t="s">
        <v>49</v>
      </c>
      <c r="G10" s="165" t="s">
        <v>49</v>
      </c>
      <c r="H10" s="165" t="s">
        <v>50</v>
      </c>
      <c r="I10" s="165" t="s">
        <v>50</v>
      </c>
      <c r="J10" s="166" t="s">
        <v>50</v>
      </c>
      <c r="L10" s="416" t="s">
        <v>117</v>
      </c>
      <c r="M10" s="175" t="s">
        <v>60</v>
      </c>
      <c r="N10" s="176" t="s">
        <v>108</v>
      </c>
    </row>
    <row r="11" spans="3:14" ht="60" x14ac:dyDescent="0.25">
      <c r="L11" s="417"/>
      <c r="M11" s="177" t="s">
        <v>59</v>
      </c>
      <c r="N11" s="178" t="s">
        <v>109</v>
      </c>
    </row>
    <row r="12" spans="3:14" ht="53.25" customHeight="1" x14ac:dyDescent="0.25">
      <c r="L12" s="417"/>
      <c r="M12" s="177" t="s">
        <v>61</v>
      </c>
      <c r="N12" s="178" t="s">
        <v>110</v>
      </c>
    </row>
    <row r="13" spans="3:14" ht="51.75" customHeight="1" thickBot="1" x14ac:dyDescent="0.3">
      <c r="L13" s="418"/>
      <c r="M13" s="179" t="s">
        <v>52</v>
      </c>
      <c r="N13" s="180" t="s">
        <v>111</v>
      </c>
    </row>
    <row r="14" spans="3:14" ht="15.75" thickTop="1" x14ac:dyDescent="0.25"/>
    <row r="17" spans="7:9" ht="15.75" thickBot="1" x14ac:dyDescent="0.3"/>
    <row r="18" spans="7:9" ht="31.5" customHeight="1" thickBot="1" x14ac:dyDescent="0.3">
      <c r="G18" s="398" t="s">
        <v>31</v>
      </c>
      <c r="H18" s="399"/>
      <c r="I18" s="400"/>
    </row>
    <row r="19" spans="7:9" ht="29.25" customHeight="1" x14ac:dyDescent="0.25">
      <c r="G19" s="181">
        <v>1</v>
      </c>
      <c r="H19" s="185" t="s">
        <v>32</v>
      </c>
      <c r="I19" s="186" t="s">
        <v>37</v>
      </c>
    </row>
    <row r="20" spans="7:9" ht="25.5" customHeight="1" x14ac:dyDescent="0.25">
      <c r="G20" s="182">
        <v>2</v>
      </c>
      <c r="H20" s="187" t="s">
        <v>33</v>
      </c>
      <c r="I20" s="188" t="s">
        <v>38</v>
      </c>
    </row>
    <row r="21" spans="7:9" ht="24" customHeight="1" x14ac:dyDescent="0.25">
      <c r="G21" s="183">
        <v>3</v>
      </c>
      <c r="H21" s="189" t="s">
        <v>34</v>
      </c>
      <c r="I21" s="190" t="s">
        <v>39</v>
      </c>
    </row>
    <row r="22" spans="7:9" ht="24.75" customHeight="1" x14ac:dyDescent="0.25">
      <c r="G22" s="182">
        <v>4</v>
      </c>
      <c r="H22" s="187" t="s">
        <v>35</v>
      </c>
      <c r="I22" s="188" t="s">
        <v>40</v>
      </c>
    </row>
    <row r="23" spans="7:9" ht="26.25" customHeight="1" thickBot="1" x14ac:dyDescent="0.3">
      <c r="G23" s="184">
        <v>5</v>
      </c>
      <c r="H23" s="191" t="s">
        <v>36</v>
      </c>
      <c r="I23" s="192" t="s">
        <v>41</v>
      </c>
    </row>
  </sheetData>
  <mergeCells count="7">
    <mergeCell ref="G18:I18"/>
    <mergeCell ref="C3:E5"/>
    <mergeCell ref="F3:J3"/>
    <mergeCell ref="C6:C10"/>
    <mergeCell ref="M3:N4"/>
    <mergeCell ref="L5:L8"/>
    <mergeCell ref="L10:L13"/>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autoPageBreaks="0"/>
  </sheetPr>
  <dimension ref="A1:AC26"/>
  <sheetViews>
    <sheetView showGridLines="0" topLeftCell="R8" zoomScale="85" zoomScaleNormal="85" workbookViewId="0">
      <selection activeCell="Y9" sqref="Y9"/>
    </sheetView>
  </sheetViews>
  <sheetFormatPr baseColWidth="10" defaultColWidth="11.42578125" defaultRowHeight="12" x14ac:dyDescent="0.2"/>
  <cols>
    <col min="1" max="1" width="4.7109375" style="5" customWidth="1"/>
    <col min="2" max="2" width="30.85546875" style="5" customWidth="1"/>
    <col min="3" max="4" width="29" style="5" customWidth="1"/>
    <col min="5" max="7" width="6.7109375" style="5" customWidth="1"/>
    <col min="8" max="8" width="6.7109375" style="8" customWidth="1"/>
    <col min="9" max="9" width="24.28515625" style="15" customWidth="1"/>
    <col min="10" max="10" width="6.7109375" style="15" customWidth="1"/>
    <col min="11" max="14" width="6.7109375" style="5" customWidth="1"/>
    <col min="15" max="16" width="6.7109375" style="8" customWidth="1"/>
    <col min="17" max="17" width="23" style="5" customWidth="1"/>
    <col min="18" max="18" width="6.7109375" style="5" customWidth="1"/>
    <col min="19" max="19" width="22.7109375" style="5" customWidth="1"/>
    <col min="20" max="20" width="21" style="5" customWidth="1"/>
    <col min="21" max="21" width="16.7109375" style="14" customWidth="1"/>
    <col min="22" max="22" width="12" style="14" customWidth="1"/>
    <col min="23" max="23" width="52.140625" style="5" customWidth="1"/>
    <col min="24" max="24" width="17.140625" style="14" bestFit="1" customWidth="1"/>
    <col min="25" max="25" width="65" style="5" customWidth="1"/>
    <col min="26" max="26" width="22.28515625" style="14" customWidth="1"/>
    <col min="27" max="27" width="65" style="5" customWidth="1"/>
    <col min="28" max="28" width="31" style="5" customWidth="1"/>
    <col min="29" max="29" width="42.85546875" style="5" customWidth="1"/>
    <col min="30" max="16384" width="11.42578125" style="5"/>
  </cols>
  <sheetData>
    <row r="1" spans="1:29" ht="21" x14ac:dyDescent="0.35">
      <c r="B1" s="319" t="s">
        <v>203</v>
      </c>
      <c r="C1" s="319"/>
      <c r="D1" s="319"/>
      <c r="E1" s="319"/>
      <c r="F1" s="319"/>
      <c r="G1" s="319"/>
      <c r="H1" s="319"/>
      <c r="I1" s="319"/>
      <c r="J1" s="319"/>
      <c r="K1" s="319"/>
      <c r="L1" s="319"/>
      <c r="M1" s="319"/>
      <c r="N1" s="319"/>
      <c r="O1" s="319"/>
      <c r="P1" s="319"/>
      <c r="Q1" s="319"/>
      <c r="R1" s="319"/>
      <c r="S1" s="319"/>
      <c r="T1" s="319"/>
      <c r="U1" s="319"/>
      <c r="V1" s="212"/>
      <c r="X1" s="212"/>
      <c r="Z1" s="212"/>
    </row>
    <row r="2" spans="1:29" ht="21" customHeight="1" x14ac:dyDescent="0.35">
      <c r="B2" s="319" t="s">
        <v>14</v>
      </c>
      <c r="C2" s="319"/>
      <c r="D2" s="319"/>
      <c r="E2" s="319"/>
      <c r="F2" s="319"/>
      <c r="G2" s="319"/>
      <c r="H2" s="319"/>
      <c r="I2" s="319"/>
      <c r="J2" s="319"/>
      <c r="K2" s="319"/>
      <c r="L2" s="319"/>
      <c r="M2" s="319"/>
      <c r="N2" s="319"/>
      <c r="O2" s="319"/>
      <c r="P2" s="319"/>
      <c r="Q2" s="319"/>
      <c r="R2" s="319"/>
      <c r="S2" s="319"/>
      <c r="T2" s="319"/>
      <c r="U2" s="319"/>
      <c r="V2" s="212"/>
      <c r="X2" s="212"/>
      <c r="Z2" s="212"/>
    </row>
    <row r="3" spans="1:29" ht="21" x14ac:dyDescent="0.35">
      <c r="D3" s="11"/>
      <c r="E3" s="11"/>
      <c r="F3" s="11"/>
      <c r="G3" s="11"/>
      <c r="H3" s="12"/>
      <c r="I3" s="11"/>
      <c r="J3" s="11"/>
      <c r="K3" s="11"/>
      <c r="L3" s="11"/>
    </row>
    <row r="4" spans="1:29" s="4" customFormat="1" ht="42" customHeight="1" x14ac:dyDescent="0.25">
      <c r="A4" s="7"/>
      <c r="D4" s="248" t="s">
        <v>0</v>
      </c>
      <c r="E4" s="316" t="s">
        <v>232</v>
      </c>
      <c r="F4" s="316"/>
      <c r="G4" s="316"/>
      <c r="H4" s="316"/>
      <c r="I4" s="316"/>
      <c r="J4" s="316"/>
      <c r="K4" s="316"/>
      <c r="L4" s="316"/>
      <c r="M4" s="316"/>
      <c r="N4" s="316"/>
      <c r="O4" s="316"/>
      <c r="P4" s="316"/>
      <c r="Q4" s="317" t="s">
        <v>22</v>
      </c>
      <c r="R4" s="317"/>
      <c r="S4" s="318">
        <v>2025</v>
      </c>
      <c r="T4" s="318"/>
      <c r="U4" s="318"/>
      <c r="V4" s="213"/>
      <c r="X4" s="213"/>
      <c r="Z4" s="213"/>
    </row>
    <row r="5" spans="1:29" s="4" customFormat="1" ht="42" customHeight="1" x14ac:dyDescent="0.25">
      <c r="A5" s="7"/>
      <c r="D5" s="248" t="s">
        <v>221</v>
      </c>
      <c r="E5" s="320" t="s">
        <v>253</v>
      </c>
      <c r="F5" s="320"/>
      <c r="G5" s="320"/>
      <c r="H5" s="320"/>
      <c r="I5" s="320"/>
      <c r="J5" s="320"/>
      <c r="K5" s="320"/>
      <c r="L5" s="320"/>
      <c r="M5" s="320"/>
      <c r="N5" s="320"/>
      <c r="O5" s="320"/>
      <c r="P5" s="320"/>
      <c r="Q5" s="320"/>
      <c r="R5" s="320"/>
      <c r="S5" s="320"/>
      <c r="T5" s="320"/>
      <c r="U5" s="320"/>
      <c r="V5" s="214"/>
      <c r="X5" s="214"/>
      <c r="Z5" s="214"/>
    </row>
    <row r="6" spans="1:29" s="4" customFormat="1" ht="15" x14ac:dyDescent="0.25">
      <c r="A6" s="7"/>
      <c r="B6" s="1"/>
      <c r="C6" s="1"/>
      <c r="H6" s="13"/>
      <c r="I6" s="2"/>
      <c r="J6" s="2"/>
      <c r="O6" s="13"/>
      <c r="P6" s="13"/>
      <c r="U6" s="13"/>
      <c r="V6" s="13"/>
      <c r="X6" s="13"/>
      <c r="Z6" s="13"/>
    </row>
    <row r="7" spans="1:29" s="2" customFormat="1" ht="48.75" customHeight="1" x14ac:dyDescent="0.25">
      <c r="A7" s="7"/>
      <c r="B7" s="304" t="s">
        <v>2</v>
      </c>
      <c r="C7" s="304" t="s">
        <v>3</v>
      </c>
      <c r="D7" s="304" t="s">
        <v>4</v>
      </c>
      <c r="E7" s="312" t="s">
        <v>24</v>
      </c>
      <c r="F7" s="304" t="s">
        <v>197</v>
      </c>
      <c r="G7" s="304"/>
      <c r="H7" s="313" t="s">
        <v>21</v>
      </c>
      <c r="I7" s="307" t="s">
        <v>10</v>
      </c>
      <c r="J7" s="309" t="s">
        <v>30</v>
      </c>
      <c r="K7" s="310"/>
      <c r="L7" s="305" t="s">
        <v>182</v>
      </c>
      <c r="M7" s="304" t="s">
        <v>198</v>
      </c>
      <c r="N7" s="304"/>
      <c r="O7" s="313" t="s">
        <v>21</v>
      </c>
      <c r="P7" s="312" t="s">
        <v>9</v>
      </c>
      <c r="Q7" s="304" t="s">
        <v>7</v>
      </c>
      <c r="R7" s="321" t="s">
        <v>15</v>
      </c>
      <c r="S7" s="304" t="s">
        <v>218</v>
      </c>
      <c r="T7" s="307" t="s">
        <v>199</v>
      </c>
      <c r="U7" s="304" t="s">
        <v>8</v>
      </c>
      <c r="V7" s="302" t="s">
        <v>343</v>
      </c>
      <c r="W7" s="302"/>
      <c r="X7" s="302" t="s">
        <v>344</v>
      </c>
      <c r="Y7" s="302"/>
      <c r="Z7" s="302" t="s">
        <v>345</v>
      </c>
      <c r="AA7" s="302"/>
      <c r="AB7" s="302" t="s">
        <v>346</v>
      </c>
      <c r="AC7" s="302"/>
    </row>
    <row r="8" spans="1:29" s="2" customFormat="1" ht="86.25" customHeight="1" x14ac:dyDescent="0.25">
      <c r="A8" s="7"/>
      <c r="B8" s="304"/>
      <c r="C8" s="304"/>
      <c r="D8" s="304"/>
      <c r="E8" s="312"/>
      <c r="F8" s="209" t="s">
        <v>5</v>
      </c>
      <c r="G8" s="209" t="s">
        <v>6</v>
      </c>
      <c r="H8" s="314"/>
      <c r="I8" s="308"/>
      <c r="J8" s="208" t="s">
        <v>207</v>
      </c>
      <c r="K8" s="160" t="s">
        <v>208</v>
      </c>
      <c r="L8" s="306"/>
      <c r="M8" s="162" t="s">
        <v>5</v>
      </c>
      <c r="N8" s="162" t="s">
        <v>6</v>
      </c>
      <c r="O8" s="314"/>
      <c r="P8" s="312"/>
      <c r="Q8" s="304"/>
      <c r="R8" s="321"/>
      <c r="S8" s="304"/>
      <c r="T8" s="308"/>
      <c r="U8" s="304"/>
      <c r="V8" s="296" t="s">
        <v>246</v>
      </c>
      <c r="W8" s="296" t="s">
        <v>178</v>
      </c>
      <c r="X8" s="296" t="s">
        <v>246</v>
      </c>
      <c r="Y8" s="296" t="s">
        <v>178</v>
      </c>
      <c r="Z8" s="296" t="s">
        <v>246</v>
      </c>
      <c r="AA8" s="296" t="s">
        <v>178</v>
      </c>
      <c r="AB8" s="296" t="s">
        <v>246</v>
      </c>
      <c r="AC8" s="296" t="s">
        <v>178</v>
      </c>
    </row>
    <row r="9" spans="1:29" s="4" customFormat="1" ht="301.5" customHeight="1" x14ac:dyDescent="0.25">
      <c r="A9" s="17">
        <v>1</v>
      </c>
      <c r="B9" s="250" t="s">
        <v>348</v>
      </c>
      <c r="C9" s="250" t="s">
        <v>295</v>
      </c>
      <c r="D9" s="250" t="s">
        <v>296</v>
      </c>
      <c r="E9" s="21" t="s">
        <v>26</v>
      </c>
      <c r="F9" s="20">
        <v>4</v>
      </c>
      <c r="G9" s="20">
        <v>4</v>
      </c>
      <c r="H9" s="251" t="str">
        <f>INDEX(Listas!$L$4:$P$8,F9,G9)</f>
        <v>EXTREMA</v>
      </c>
      <c r="I9" s="250" t="s">
        <v>349</v>
      </c>
      <c r="J9" s="21" t="s">
        <v>206</v>
      </c>
      <c r="K9" s="252" t="str">
        <f>IF('Evaluación de Controles'!F6="X","Probabilidad",IF('Evaluación de Controles'!H6="X","Impacto",))</f>
        <v>Probabilidad</v>
      </c>
      <c r="L9" s="20">
        <f>+'Evaluación de Controles'!X6</f>
        <v>65</v>
      </c>
      <c r="M9" s="20">
        <f>IF('Evaluación de Controles'!F6="X",IF(L9&gt;75,IF(F9&gt;2,F9-2,IF(F9&gt;1,F9-1,F9)),IF(L9&gt;50,IF(F9&gt;1,F9-1,F9),F9)),F9)</f>
        <v>3</v>
      </c>
      <c r="N9" s="20">
        <f>IF('Evaluación de Controles'!H6="X",IF(L9&gt;75,IF(G9&gt;2,G9-2,IF(G9&gt;1,G9-1,G9)),IF(L9&gt;50,IF(G9&gt;1,G9-1,G9),G9)),G9)</f>
        <v>4</v>
      </c>
      <c r="O9" s="251" t="str">
        <f>INDEX(Listas!$L$4:$P$8,M9,N9)</f>
        <v>EXTREMA</v>
      </c>
      <c r="P9" s="21" t="s">
        <v>220</v>
      </c>
      <c r="Q9" s="288" t="s">
        <v>303</v>
      </c>
      <c r="R9" s="21" t="s">
        <v>241</v>
      </c>
      <c r="S9" s="250" t="s">
        <v>284</v>
      </c>
      <c r="T9" s="250" t="s">
        <v>299</v>
      </c>
      <c r="U9" s="250" t="s">
        <v>300</v>
      </c>
      <c r="V9" s="215">
        <v>0.12</v>
      </c>
      <c r="W9" s="216" t="s">
        <v>352</v>
      </c>
      <c r="X9" s="301">
        <v>1.0967</v>
      </c>
      <c r="Y9" s="297" t="s">
        <v>361</v>
      </c>
      <c r="Z9" s="215"/>
      <c r="AA9" s="299"/>
      <c r="AB9" s="215"/>
      <c r="AC9" s="216"/>
    </row>
    <row r="10" spans="1:29" s="4" customFormat="1" ht="337.5" customHeight="1" x14ac:dyDescent="0.25">
      <c r="A10" s="17">
        <v>2</v>
      </c>
      <c r="B10" s="250" t="s">
        <v>297</v>
      </c>
      <c r="C10" s="250" t="s">
        <v>298</v>
      </c>
      <c r="D10" s="250" t="s">
        <v>282</v>
      </c>
      <c r="E10" s="21" t="s">
        <v>26</v>
      </c>
      <c r="F10" s="20">
        <v>1</v>
      </c>
      <c r="G10" s="20">
        <v>5</v>
      </c>
      <c r="H10" s="251" t="str">
        <f>INDEX(Listas!$L$4:$P$8,F10,G10)</f>
        <v>ALTA</v>
      </c>
      <c r="I10" s="250" t="s">
        <v>326</v>
      </c>
      <c r="J10" s="21" t="s">
        <v>206</v>
      </c>
      <c r="K10" s="252" t="str">
        <f>IF('Evaluación de Controles'!F7="X","Probabilidad",IF('Evaluación de Controles'!H7="X","Impacto",))</f>
        <v>Probabilidad</v>
      </c>
      <c r="L10" s="20">
        <f>'Evaluación de Controles'!X7</f>
        <v>65</v>
      </c>
      <c r="M10" s="20">
        <f>IF('Evaluación de Controles'!F7="X",IF(L10&gt;75,IF(F10&gt;2,F10-2,IF(F10&gt;1,F10-1,F10)),IF(L10&gt;50,IF(F10&gt;1,F10-1,F10),F10)),F10)</f>
        <v>1</v>
      </c>
      <c r="N10" s="20">
        <f>IF('Evaluación de Controles'!H7="X",IF(L10&gt;75,IF(G10&gt;2,G10-2,IF(G10&gt;1,G10-1,G10)),IF(L10&gt;50,IF(G10&gt;1,G10-1,G10),G10)),G10)</f>
        <v>5</v>
      </c>
      <c r="O10" s="251" t="str">
        <f>INDEX(Listas!$L$4:$P$8,M10,N10)</f>
        <v>ALTA</v>
      </c>
      <c r="P10" s="21" t="s">
        <v>196</v>
      </c>
      <c r="Q10" s="250" t="s">
        <v>304</v>
      </c>
      <c r="R10" s="21" t="s">
        <v>241</v>
      </c>
      <c r="S10" s="250" t="s">
        <v>284</v>
      </c>
      <c r="T10" s="250" t="s">
        <v>301</v>
      </c>
      <c r="U10" s="250" t="s">
        <v>302</v>
      </c>
      <c r="V10" s="215">
        <v>0.86</v>
      </c>
      <c r="W10" s="297" t="s">
        <v>353</v>
      </c>
      <c r="X10" s="215">
        <v>1</v>
      </c>
      <c r="Y10" s="297" t="s">
        <v>360</v>
      </c>
      <c r="Z10" s="215"/>
      <c r="AA10" s="216"/>
      <c r="AB10" s="215"/>
      <c r="AC10" s="216"/>
    </row>
    <row r="11" spans="1:29" s="4" customFormat="1" ht="76.5" hidden="1" customHeight="1" x14ac:dyDescent="0.25">
      <c r="A11" s="17"/>
      <c r="B11" s="20"/>
      <c r="C11" s="18"/>
      <c r="D11" s="20"/>
      <c r="E11" s="21"/>
      <c r="F11" s="20"/>
      <c r="G11" s="20"/>
      <c r="H11" s="16"/>
      <c r="I11" s="19"/>
      <c r="J11" s="193"/>
      <c r="K11" s="195"/>
      <c r="L11" s="20"/>
      <c r="M11" s="20"/>
      <c r="N11" s="20"/>
      <c r="O11" s="16"/>
      <c r="P11" s="194"/>
      <c r="Q11" s="20"/>
      <c r="R11" s="21"/>
      <c r="S11" s="20"/>
      <c r="T11" s="20"/>
      <c r="U11" s="20"/>
      <c r="V11" s="217"/>
      <c r="W11" s="218"/>
      <c r="X11" s="217"/>
      <c r="Y11" s="218"/>
      <c r="Z11" s="217"/>
      <c r="AA11" s="218"/>
    </row>
    <row r="12" spans="1:29" s="4" customFormat="1" ht="70.5" hidden="1" customHeight="1" x14ac:dyDescent="0.25">
      <c r="A12" s="17"/>
      <c r="B12" s="20"/>
      <c r="C12" s="18"/>
      <c r="D12" s="20"/>
      <c r="E12" s="21"/>
      <c r="F12" s="20"/>
      <c r="G12" s="20"/>
      <c r="H12" s="16"/>
      <c r="I12" s="19"/>
      <c r="J12" s="193"/>
      <c r="K12" s="195"/>
      <c r="L12" s="20"/>
      <c r="M12" s="20"/>
      <c r="N12" s="20"/>
      <c r="O12" s="16"/>
      <c r="P12" s="194"/>
      <c r="Q12" s="20"/>
      <c r="R12" s="21"/>
      <c r="S12" s="20"/>
      <c r="T12" s="20"/>
      <c r="U12" s="20"/>
      <c r="V12" s="217"/>
      <c r="W12" s="218"/>
      <c r="X12" s="217"/>
      <c r="Y12" s="218"/>
      <c r="Z12" s="217"/>
      <c r="AA12" s="218"/>
    </row>
    <row r="13" spans="1:29" s="4" customFormat="1" ht="16.5" customHeight="1" x14ac:dyDescent="0.25">
      <c r="A13" s="17"/>
      <c r="B13" s="116"/>
      <c r="C13" s="17"/>
      <c r="D13" s="116"/>
      <c r="E13" s="117"/>
      <c r="F13" s="116"/>
      <c r="G13" s="116"/>
      <c r="H13" s="120"/>
      <c r="I13" s="118"/>
      <c r="J13" s="219"/>
      <c r="K13" s="219"/>
      <c r="L13" s="116"/>
      <c r="M13" s="116"/>
      <c r="N13" s="116"/>
      <c r="O13" s="120"/>
      <c r="P13" s="220"/>
      <c r="Q13" s="116"/>
      <c r="R13" s="117"/>
      <c r="S13" s="116"/>
      <c r="T13" s="116"/>
      <c r="U13" s="116"/>
      <c r="V13" s="217"/>
      <c r="W13" s="218"/>
      <c r="X13" s="217"/>
      <c r="Y13" s="218"/>
      <c r="Z13" s="217"/>
      <c r="AA13" s="218"/>
    </row>
    <row r="14" spans="1:29" x14ac:dyDescent="0.2">
      <c r="F14" s="322" t="s">
        <v>70</v>
      </c>
      <c r="G14" s="322"/>
      <c r="H14" s="26">
        <f>COUNTIF(H9:H10,"BAJA")</f>
        <v>0</v>
      </c>
      <c r="I14" s="5"/>
      <c r="J14" s="5"/>
      <c r="M14" s="322" t="s">
        <v>70</v>
      </c>
      <c r="N14" s="322"/>
      <c r="O14" s="26">
        <f>COUNTIF(O9:O10,"BAJA")</f>
        <v>0</v>
      </c>
      <c r="P14" s="5"/>
      <c r="U14" s="5"/>
      <c r="V14" s="5"/>
      <c r="X14" s="5"/>
      <c r="Y14" s="300"/>
      <c r="Z14" s="5"/>
    </row>
    <row r="15" spans="1:29" x14ac:dyDescent="0.2">
      <c r="F15" s="322" t="s">
        <v>72</v>
      </c>
      <c r="G15" s="322"/>
      <c r="H15" s="26">
        <f>COUNTIF(H9:H10,"MODERADA")</f>
        <v>0</v>
      </c>
      <c r="I15" s="5"/>
      <c r="J15" s="5"/>
      <c r="M15" s="322" t="s">
        <v>72</v>
      </c>
      <c r="N15" s="322"/>
      <c r="O15" s="26">
        <f>COUNTIF(O9:O10,"MODERADA")</f>
        <v>0</v>
      </c>
      <c r="P15" s="5"/>
      <c r="U15" s="5"/>
      <c r="V15" s="5"/>
      <c r="X15" s="5"/>
      <c r="Z15" s="5"/>
    </row>
    <row r="16" spans="1:29" x14ac:dyDescent="0.2">
      <c r="F16" s="322" t="s">
        <v>71</v>
      </c>
      <c r="G16" s="322"/>
      <c r="H16" s="26">
        <f>COUNTIF(H9:H10,"ALTA")</f>
        <v>1</v>
      </c>
      <c r="I16" s="5"/>
      <c r="J16" s="5"/>
      <c r="M16" s="322" t="s">
        <v>71</v>
      </c>
      <c r="N16" s="322"/>
      <c r="O16" s="26">
        <f>COUNTIF(O9:O10,"ALTA")</f>
        <v>1</v>
      </c>
      <c r="P16" s="5"/>
      <c r="U16" s="5"/>
      <c r="V16" s="5"/>
      <c r="X16" s="5"/>
      <c r="Z16" s="5"/>
    </row>
    <row r="17" spans="2:27" x14ac:dyDescent="0.2">
      <c r="F17" s="322" t="s">
        <v>73</v>
      </c>
      <c r="G17" s="322"/>
      <c r="H17" s="26">
        <f>COUNTIF(H9:H10,"EXTREMA")</f>
        <v>1</v>
      </c>
      <c r="I17" s="5"/>
      <c r="J17" s="5"/>
      <c r="M17" s="322" t="s">
        <v>73</v>
      </c>
      <c r="N17" s="322"/>
      <c r="O17" s="26">
        <f>COUNTIF(O9:O10,"EXTREMA")</f>
        <v>1</v>
      </c>
      <c r="P17" s="5"/>
      <c r="U17" s="5"/>
      <c r="V17" s="5"/>
      <c r="X17" s="5"/>
      <c r="Z17" s="5"/>
    </row>
    <row r="18" spans="2:27" x14ac:dyDescent="0.2">
      <c r="H18" s="5"/>
      <c r="I18" s="5"/>
      <c r="J18" s="5"/>
      <c r="O18" s="5"/>
      <c r="P18" s="5"/>
      <c r="U18" s="5"/>
      <c r="V18" s="5"/>
      <c r="X18" s="5"/>
      <c r="Z18" s="5"/>
    </row>
    <row r="19" spans="2:27" x14ac:dyDescent="0.2">
      <c r="B19" s="5" t="s">
        <v>280</v>
      </c>
      <c r="D19" s="5" t="s">
        <v>283</v>
      </c>
      <c r="H19" s="5"/>
      <c r="I19" s="5"/>
      <c r="J19" s="5"/>
      <c r="O19" s="5"/>
      <c r="P19" s="5"/>
      <c r="U19" s="5"/>
      <c r="V19" s="5"/>
      <c r="X19" s="5"/>
      <c r="Z19" s="5"/>
    </row>
    <row r="20" spans="2:27" ht="15.75" x14ac:dyDescent="0.2">
      <c r="B20" s="197" t="s">
        <v>222</v>
      </c>
      <c r="D20" s="197" t="s">
        <v>223</v>
      </c>
      <c r="H20" s="5"/>
      <c r="I20" s="5"/>
      <c r="J20" s="5"/>
      <c r="O20" s="5"/>
      <c r="P20" s="5"/>
      <c r="U20" s="5"/>
      <c r="V20" s="5"/>
      <c r="X20" s="5"/>
      <c r="Z20" s="5"/>
    </row>
    <row r="26" spans="2:27" x14ac:dyDescent="0.2">
      <c r="V26" s="28"/>
      <c r="W26" s="28"/>
      <c r="X26" s="28"/>
      <c r="Y26" s="28"/>
      <c r="Z26" s="28"/>
      <c r="AA26" s="28"/>
    </row>
  </sheetData>
  <customSheetViews>
    <customSheetView guid="{97D65C1E-976A-4956-97FC-0E8188ABCFAA}" scale="85"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
    </customSheetView>
    <customSheetView guid="{ADD38025-F4B2-44E2-9D06-07A9BF0F3A51}" scale="85"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2"/>
    </customSheetView>
    <customSheetView guid="{AF3BF2A1-5C19-43AE-A08B-3E418E8AE543}"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3"/>
    </customSheetView>
    <customSheetView guid="{CC42E740-ADA2-4B3E-AB77-9BBCCE9EC444}"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4"/>
    </customSheetView>
    <customSheetView guid="{DC041AD4-35AB-4F1B-9F3D-F08C88A9A16C}"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5"/>
    </customSheetView>
    <customSheetView guid="{C9A17BF0-2451-44C4-898F-CFB8403323EA}"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6"/>
    </customSheetView>
    <customSheetView guid="{E51A7B7A-B72C-4D0D-BEC9-3100296DDB1B}"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7"/>
    </customSheetView>
    <customSheetView guid="{D674221F-3F50-45D7-B99E-107AE99970DE}"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8"/>
    </customSheetView>
    <customSheetView guid="{C8C25E0F-313C-40E1-BC27-B55128053FAD}"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9"/>
    </customSheetView>
    <customSheetView guid="{31578BE1-199E-4DDD-BD28-180CDA7042A3}"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0"/>
    </customSheetView>
    <customSheetView guid="{915A0EBC-A358-405B-93F7-90752DA34B9F}"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1"/>
    </customSheetView>
    <customSheetView guid="{B74BB35E-E214-422E-BB39-6D168553F4C5}"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2"/>
    </customSheetView>
    <customSheetView guid="{C9A812A3-B23E-4057-8694-158B0DEE8D06}" scale="85" printArea="1"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3"/>
    </customSheetView>
    <customSheetView guid="{D504B807-AE7E-4042-848D-21D8E9CBBAC1}" scale="55" fitToPage="1" printArea="1" hiddenColumns="1" topLeftCell="A5">
      <selection activeCell="AC10" sqref="AC10"/>
      <pageMargins left="0.59055118110236227" right="0.51181102362204722" top="0.94488188976377963" bottom="0.55118110236220474" header="0.31496062992125984" footer="0.31496062992125984"/>
      <printOptions horizontalCentered="1"/>
      <pageSetup paperSize="219" scale="57" fitToHeight="99" orientation="landscape" r:id="rId14"/>
    </customSheetView>
    <customSheetView guid="{4890415D-ABA4-4363-9A7D-9DAD39F08A9F}" fitToPage="1" printArea="1" topLeftCell="G1">
      <selection activeCell="T9" sqref="T9"/>
      <pageMargins left="0.59055118110236227" right="0.51181102362204722" top="0.94488188976377963" bottom="0.55118110236220474" header="0.31496062992125984" footer="0.31496062992125984"/>
      <printOptions horizontalCentered="1"/>
      <pageSetup paperSize="219" scale="57" fitToHeight="99" orientation="landscape" r:id="rId15"/>
    </customSheetView>
    <customSheetView guid="{F7D68F61-F89A-4541-9A78-C25C58CA23E3}" fitToPage="1" printArea="1" topLeftCell="G1">
      <selection activeCell="T9" sqref="T9"/>
      <pageMargins left="0.59055118110236227" right="0.51181102362204722" top="0.94488188976377963" bottom="0.55118110236220474" header="0.31496062992125984" footer="0.31496062992125984"/>
      <printOptions horizontalCentered="1"/>
      <pageSetup paperSize="219" scale="57" fitToHeight="99" orientation="landscape" r:id="rId16"/>
    </customSheetView>
    <customSheetView guid="{D8BB7E15-0E8F-45FC-AD1A-6D8C295A087C}" scale="85"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7"/>
    </customSheetView>
    <customSheetView guid="{42BB51DB-DC3E-4DA5-9499-5574EB19780E}" scale="85"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8"/>
    </customSheetView>
    <customSheetView guid="{B83C9EB8-C964-4489-98C8-19C81BFAE010}" scale="85" hiddenColumns="1" topLeftCell="A4">
      <selection activeCell="U17" sqref="A1:V17"/>
      <pageMargins left="0.59055118110236227" right="0.39370078740157483" top="0.35433070866141736" bottom="0.15748031496062992" header="0.31496062992125984" footer="0.15748031496062992"/>
      <printOptions horizontalCentered="1"/>
      <pageSetup paperSize="5" scale="87" orientation="landscape" r:id="rId19"/>
    </customSheetView>
  </customSheetViews>
  <mergeCells count="35">
    <mergeCell ref="F16:G16"/>
    <mergeCell ref="F17:G17"/>
    <mergeCell ref="M14:N14"/>
    <mergeCell ref="M15:N15"/>
    <mergeCell ref="M16:N16"/>
    <mergeCell ref="M17:N17"/>
    <mergeCell ref="F15:G15"/>
    <mergeCell ref="F14:G14"/>
    <mergeCell ref="I7:I8"/>
    <mergeCell ref="L7:L8"/>
    <mergeCell ref="J7:K7"/>
    <mergeCell ref="V7:W7"/>
    <mergeCell ref="O7:O8"/>
    <mergeCell ref="P7:P8"/>
    <mergeCell ref="R7:R8"/>
    <mergeCell ref="S7:S8"/>
    <mergeCell ref="U7:U8"/>
    <mergeCell ref="Q7:Q8"/>
    <mergeCell ref="T7:T8"/>
    <mergeCell ref="AB7:AC7"/>
    <mergeCell ref="M7:N7"/>
    <mergeCell ref="Z7:AA7"/>
    <mergeCell ref="B1:U1"/>
    <mergeCell ref="B2:U2"/>
    <mergeCell ref="X7:Y7"/>
    <mergeCell ref="B7:B8"/>
    <mergeCell ref="C7:C8"/>
    <mergeCell ref="D7:D8"/>
    <mergeCell ref="E7:E8"/>
    <mergeCell ref="E4:P4"/>
    <mergeCell ref="Q4:R4"/>
    <mergeCell ref="S4:U4"/>
    <mergeCell ref="E5:U5"/>
    <mergeCell ref="F7:G7"/>
    <mergeCell ref="H7:H8"/>
  </mergeCells>
  <conditionalFormatting sqref="E3:F3 M3:N3 E6:F6 F7:G13 M6:N8 E14:F1048576 M14:N1048576">
    <cfRule type="colorScale" priority="28">
      <colorScale>
        <cfvo type="num" val="1"/>
        <cfvo type="num" val="3"/>
        <cfvo type="num" val="5"/>
        <color theme="6" tint="-0.499984740745262"/>
        <color rgb="FFFFFF00"/>
        <color rgb="FFC00000"/>
      </colorScale>
    </cfRule>
  </conditionalFormatting>
  <conditionalFormatting sqref="H3 O3 H6:H8 O6:O8 H14:H1048576 O14:O1048576">
    <cfRule type="cellIs" dxfId="62" priority="29" operator="equal">
      <formula>"EXTREMA"</formula>
    </cfRule>
    <cfRule type="cellIs" dxfId="61" priority="30" operator="equal">
      <formula>"ALTA"</formula>
    </cfRule>
    <cfRule type="cellIs" dxfId="60" priority="31" operator="equal">
      <formula>"MODERADA"</formula>
    </cfRule>
    <cfRule type="cellIs" dxfId="59" priority="32" operator="equal">
      <formula>"BAJA"</formula>
    </cfRule>
  </conditionalFormatting>
  <conditionalFormatting sqref="H9:H13">
    <cfRule type="cellIs" dxfId="58" priority="6" operator="equal">
      <formula>"EXTREMA"</formula>
    </cfRule>
    <cfRule type="cellIs" dxfId="57" priority="7" operator="equal">
      <formula>"ALTA"</formula>
    </cfRule>
    <cfRule type="cellIs" dxfId="56" priority="8" operator="equal">
      <formula>"MODERADA"</formula>
    </cfRule>
    <cfRule type="cellIs" dxfId="55" priority="9" operator="equal">
      <formula>"BAJA"</formula>
    </cfRule>
  </conditionalFormatting>
  <conditionalFormatting sqref="M9:N13">
    <cfRule type="colorScale" priority="1">
      <colorScale>
        <cfvo type="num" val="1"/>
        <cfvo type="num" val="3"/>
        <cfvo type="num" val="5"/>
        <color theme="6" tint="-0.499984740745262"/>
        <color rgb="FFFFFF00"/>
        <color rgb="FFC00000"/>
      </colorScale>
    </cfRule>
  </conditionalFormatting>
  <conditionalFormatting sqref="O9:O13">
    <cfRule type="cellIs" dxfId="54" priority="2" operator="equal">
      <formula>"EXTREMA"</formula>
    </cfRule>
    <cfRule type="cellIs" dxfId="53" priority="3" operator="equal">
      <formula>"ALTA"</formula>
    </cfRule>
    <cfRule type="cellIs" dxfId="52" priority="4" operator="equal">
      <formula>"MODERADA"</formula>
    </cfRule>
    <cfRule type="cellIs" dxfId="51" priority="5" operator="equal">
      <formula>"BAJA"</formula>
    </cfRule>
  </conditionalFormatting>
  <printOptions horizontalCentered="1"/>
  <pageMargins left="0.19685039370078741" right="0.19685039370078741" top="0.55118110236220474" bottom="0.15748031496062992" header="0.31496062992125984" footer="0.15748031496062992"/>
  <pageSetup paperSize="258" scale="30" fitToHeight="0" orientation="landscape" r:id="rId20"/>
  <drawing r:id="rId21"/>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Listas!$A$4:$A$10</xm:f>
          </x14:formula1>
          <xm:sqref>E9:E13</xm:sqref>
        </x14:dataValidation>
        <x14:dataValidation type="list" showInputMessage="1" showErrorMessage="1" xr:uid="{00000000-0002-0000-0100-000001000000}">
          <x14:formula1>
            <xm:f>Listas!$C$4:$C$7</xm:f>
          </x14:formula1>
          <xm:sqref>J9:J13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autoPageBreaks="0" fitToPage="1"/>
  </sheetPr>
  <dimension ref="A1:AC25"/>
  <sheetViews>
    <sheetView showGridLines="0" topLeftCell="L8" zoomScale="70" zoomScaleNormal="70" workbookViewId="0">
      <selection activeCell="Y13" sqref="Y13"/>
    </sheetView>
  </sheetViews>
  <sheetFormatPr baseColWidth="10" defaultColWidth="11.42578125" defaultRowHeight="12" x14ac:dyDescent="0.2"/>
  <cols>
    <col min="1" max="1" width="4.7109375" style="5" customWidth="1"/>
    <col min="2" max="2" width="47.85546875" style="5" customWidth="1"/>
    <col min="3" max="3" width="23.28515625" style="5" customWidth="1"/>
    <col min="4" max="4" width="23.85546875" style="5" customWidth="1"/>
    <col min="5" max="7" width="6.7109375" style="5" customWidth="1"/>
    <col min="8" max="8" width="6.7109375" style="8" customWidth="1"/>
    <col min="9" max="9" width="25.140625" style="15" customWidth="1"/>
    <col min="10" max="10" width="6.7109375" style="15" customWidth="1"/>
    <col min="11" max="14" width="6.7109375" style="5" customWidth="1"/>
    <col min="15" max="16" width="6.7109375" style="8" customWidth="1"/>
    <col min="17" max="17" width="30.7109375" style="5" customWidth="1"/>
    <col min="18" max="18" width="6.7109375" style="5" customWidth="1"/>
    <col min="19" max="19" width="22" style="5" customWidth="1"/>
    <col min="20" max="20" width="25.5703125" style="5" customWidth="1"/>
    <col min="21" max="21" width="28.42578125" style="14" customWidth="1"/>
    <col min="22" max="22" width="12" style="14" customWidth="1"/>
    <col min="23" max="23" width="49.42578125" style="5" customWidth="1"/>
    <col min="24" max="24" width="15.28515625" style="14" customWidth="1"/>
    <col min="25" max="25" width="41.85546875" style="5" customWidth="1"/>
    <col min="26" max="26" width="15.28515625" style="14" customWidth="1"/>
    <col min="27" max="27" width="41.85546875" style="5" customWidth="1"/>
    <col min="28" max="28" width="22.85546875" style="5" customWidth="1"/>
    <col min="29" max="29" width="39" style="5" customWidth="1"/>
    <col min="30" max="16384" width="11.42578125" style="5"/>
  </cols>
  <sheetData>
    <row r="1" spans="1:29" ht="43.5" customHeight="1" x14ac:dyDescent="0.35">
      <c r="B1" s="319" t="s">
        <v>203</v>
      </c>
      <c r="C1" s="319"/>
      <c r="D1" s="319"/>
      <c r="E1" s="319"/>
      <c r="F1" s="319"/>
      <c r="G1" s="319"/>
      <c r="H1" s="319"/>
      <c r="I1" s="319"/>
      <c r="J1" s="319"/>
      <c r="K1" s="319"/>
      <c r="L1" s="319"/>
      <c r="M1" s="319"/>
      <c r="N1" s="319"/>
      <c r="O1" s="319"/>
      <c r="P1" s="319"/>
      <c r="Q1" s="319"/>
      <c r="R1" s="319"/>
      <c r="S1" s="319"/>
      <c r="T1" s="319"/>
      <c r="U1" s="319"/>
      <c r="V1" s="212"/>
      <c r="X1" s="212"/>
      <c r="Z1" s="212"/>
    </row>
    <row r="2" spans="1:29" ht="20.25" customHeight="1" x14ac:dyDescent="0.35">
      <c r="B2" s="319" t="s">
        <v>14</v>
      </c>
      <c r="C2" s="319"/>
      <c r="D2" s="319"/>
      <c r="E2" s="319"/>
      <c r="F2" s="319"/>
      <c r="G2" s="319"/>
      <c r="H2" s="319"/>
      <c r="I2" s="319"/>
      <c r="J2" s="319"/>
      <c r="K2" s="319"/>
      <c r="L2" s="319"/>
      <c r="M2" s="319"/>
      <c r="N2" s="319"/>
      <c r="O2" s="319"/>
      <c r="P2" s="319"/>
      <c r="Q2" s="319"/>
      <c r="R2" s="319"/>
      <c r="S2" s="319"/>
      <c r="T2" s="319"/>
      <c r="U2" s="319"/>
      <c r="V2" s="212"/>
      <c r="X2" s="212"/>
      <c r="Z2" s="212"/>
    </row>
    <row r="3" spans="1:29" ht="15" customHeight="1" x14ac:dyDescent="0.35">
      <c r="D3" s="11"/>
      <c r="E3" s="11"/>
      <c r="F3" s="11"/>
      <c r="G3" s="11"/>
      <c r="H3" s="12"/>
      <c r="I3" s="11"/>
      <c r="J3" s="11"/>
      <c r="K3" s="11"/>
      <c r="L3" s="11"/>
    </row>
    <row r="4" spans="1:29" s="4" customFormat="1" ht="45.75" customHeight="1" x14ac:dyDescent="0.25">
      <c r="A4" s="7"/>
      <c r="C4" s="249" t="s">
        <v>0</v>
      </c>
      <c r="D4" s="316" t="s">
        <v>243</v>
      </c>
      <c r="E4" s="316"/>
      <c r="F4" s="316"/>
      <c r="G4" s="316"/>
      <c r="H4" s="316"/>
      <c r="I4" s="316"/>
      <c r="J4" s="316"/>
      <c r="K4" s="316"/>
      <c r="L4" s="316"/>
      <c r="M4" s="316"/>
      <c r="N4" s="316"/>
      <c r="O4" s="316"/>
      <c r="P4" s="316"/>
      <c r="Q4" s="329" t="s">
        <v>22</v>
      </c>
      <c r="R4" s="329"/>
      <c r="S4" s="330">
        <v>2025</v>
      </c>
      <c r="T4" s="330"/>
      <c r="U4" s="330"/>
      <c r="V4" s="213"/>
      <c r="X4" s="213"/>
      <c r="Z4" s="213"/>
    </row>
    <row r="5" spans="1:29" s="4" customFormat="1" ht="110.25" customHeight="1" x14ac:dyDescent="0.25">
      <c r="A5" s="7"/>
      <c r="C5" s="249" t="s">
        <v>1</v>
      </c>
      <c r="D5" s="311" t="s">
        <v>257</v>
      </c>
      <c r="E5" s="311"/>
      <c r="F5" s="311"/>
      <c r="G5" s="311"/>
      <c r="H5" s="311"/>
      <c r="I5" s="311"/>
      <c r="J5" s="311"/>
      <c r="K5" s="311"/>
      <c r="L5" s="311"/>
      <c r="M5" s="311"/>
      <c r="N5" s="311"/>
      <c r="O5" s="311"/>
      <c r="P5" s="311"/>
      <c r="Q5" s="311"/>
      <c r="R5" s="311"/>
      <c r="S5" s="311"/>
      <c r="T5" s="311"/>
      <c r="U5" s="311"/>
      <c r="V5" s="214"/>
      <c r="X5" s="214"/>
      <c r="Z5" s="214"/>
    </row>
    <row r="6" spans="1:29" s="4" customFormat="1" ht="15" x14ac:dyDescent="0.25">
      <c r="A6" s="7"/>
      <c r="B6" s="1"/>
      <c r="C6" s="1"/>
      <c r="H6" s="13"/>
      <c r="I6" s="2"/>
      <c r="J6" s="2"/>
      <c r="O6" s="13"/>
      <c r="P6" s="13"/>
      <c r="U6" s="13"/>
      <c r="V6" s="13"/>
      <c r="X6" s="13"/>
      <c r="Z6" s="13"/>
    </row>
    <row r="7" spans="1:29" s="2" customFormat="1" ht="30" customHeight="1" x14ac:dyDescent="0.25">
      <c r="A7" s="7"/>
      <c r="B7" s="304" t="s">
        <v>2</v>
      </c>
      <c r="C7" s="304" t="s">
        <v>3</v>
      </c>
      <c r="D7" s="304" t="s">
        <v>4</v>
      </c>
      <c r="E7" s="312" t="s">
        <v>24</v>
      </c>
      <c r="F7" s="304" t="s">
        <v>197</v>
      </c>
      <c r="G7" s="304"/>
      <c r="H7" s="313" t="s">
        <v>21</v>
      </c>
      <c r="I7" s="307" t="s">
        <v>10</v>
      </c>
      <c r="J7" s="309" t="s">
        <v>30</v>
      </c>
      <c r="K7" s="310"/>
      <c r="L7" s="305" t="s">
        <v>182</v>
      </c>
      <c r="M7" s="304" t="s">
        <v>198</v>
      </c>
      <c r="N7" s="304"/>
      <c r="O7" s="313" t="s">
        <v>21</v>
      </c>
      <c r="P7" s="312" t="s">
        <v>9</v>
      </c>
      <c r="Q7" s="304" t="s">
        <v>7</v>
      </c>
      <c r="R7" s="321" t="s">
        <v>15</v>
      </c>
      <c r="S7" s="304" t="s">
        <v>229</v>
      </c>
      <c r="T7" s="307" t="s">
        <v>199</v>
      </c>
      <c r="U7" s="304" t="s">
        <v>8</v>
      </c>
      <c r="V7" s="323" t="s">
        <v>343</v>
      </c>
      <c r="W7" s="323"/>
      <c r="X7" s="323" t="s">
        <v>344</v>
      </c>
      <c r="Y7" s="323"/>
      <c r="Z7" s="323" t="s">
        <v>345</v>
      </c>
      <c r="AA7" s="323"/>
      <c r="AB7" s="323" t="s">
        <v>346</v>
      </c>
      <c r="AC7" s="323"/>
    </row>
    <row r="8" spans="1:29" s="2" customFormat="1" ht="79.5" customHeight="1" x14ac:dyDescent="0.25">
      <c r="A8" s="7"/>
      <c r="B8" s="304"/>
      <c r="C8" s="304"/>
      <c r="D8" s="304"/>
      <c r="E8" s="312"/>
      <c r="F8" s="209" t="s">
        <v>5</v>
      </c>
      <c r="G8" s="209" t="s">
        <v>6</v>
      </c>
      <c r="H8" s="314"/>
      <c r="I8" s="308"/>
      <c r="J8" s="208" t="s">
        <v>207</v>
      </c>
      <c r="K8" s="160" t="s">
        <v>208</v>
      </c>
      <c r="L8" s="306"/>
      <c r="M8" s="162" t="s">
        <v>5</v>
      </c>
      <c r="N8" s="162" t="s">
        <v>6</v>
      </c>
      <c r="O8" s="314"/>
      <c r="P8" s="312"/>
      <c r="Q8" s="304"/>
      <c r="R8" s="321"/>
      <c r="S8" s="304"/>
      <c r="T8" s="308"/>
      <c r="U8" s="304"/>
      <c r="V8" s="211" t="s">
        <v>246</v>
      </c>
      <c r="W8" s="211" t="s">
        <v>178</v>
      </c>
      <c r="X8" s="211" t="s">
        <v>246</v>
      </c>
      <c r="Y8" s="211" t="s">
        <v>178</v>
      </c>
      <c r="Z8" s="211" t="s">
        <v>246</v>
      </c>
      <c r="AA8" s="211" t="s">
        <v>178</v>
      </c>
      <c r="AB8" s="211" t="s">
        <v>246</v>
      </c>
      <c r="AC8" s="211" t="s">
        <v>178</v>
      </c>
    </row>
    <row r="9" spans="1:29" s="4" customFormat="1" ht="180.75" customHeight="1" x14ac:dyDescent="0.25">
      <c r="A9" s="17">
        <v>1</v>
      </c>
      <c r="B9" s="250" t="s">
        <v>327</v>
      </c>
      <c r="C9" s="250" t="s">
        <v>328</v>
      </c>
      <c r="D9" s="250" t="s">
        <v>254</v>
      </c>
      <c r="E9" s="21" t="s">
        <v>26</v>
      </c>
      <c r="F9" s="20">
        <v>3</v>
      </c>
      <c r="G9" s="20">
        <v>4</v>
      </c>
      <c r="H9" s="251" t="str">
        <f>INDEX(Listas!$L$4:$P$8,F9,G9)</f>
        <v>EXTREMA</v>
      </c>
      <c r="I9" s="250" t="s">
        <v>329</v>
      </c>
      <c r="J9" s="21" t="s">
        <v>206</v>
      </c>
      <c r="K9" s="252" t="str">
        <f>IF('Evaluación de Controles'!F8="X","Probabilidad",IF('Evaluación de Controles'!H8="X","Impacto",))</f>
        <v>Probabilidad</v>
      </c>
      <c r="L9" s="20">
        <f>+'Evaluación de Controles'!X8</f>
        <v>35</v>
      </c>
      <c r="M9" s="20">
        <f>IF('Evaluación de Controles'!F8="X",IF(L9&gt;75,IF(F9&gt;2,F9-2,IF(F9&gt;1,F9-1,F9)),IF(L9&gt;50,IF(F9&gt;1,F9-1,F9),F9)),F9)</f>
        <v>3</v>
      </c>
      <c r="N9" s="20">
        <f>IF('Evaluación de Controles'!H8="X",IF(L9&gt;75,IF(G9&gt;2,G9-2,IF(G9&gt;1,G9-1,G9)),IF(L9&gt;50,IF(G9&gt;1,G9-1,G9),G9)),G9)</f>
        <v>4</v>
      </c>
      <c r="O9" s="251" t="str">
        <f>INDEX(Listas!$L$4:$P$8,M9,N9)</f>
        <v>EXTREMA</v>
      </c>
      <c r="P9" s="21" t="s">
        <v>220</v>
      </c>
      <c r="Q9" s="250" t="s">
        <v>330</v>
      </c>
      <c r="R9" s="21" t="s">
        <v>16</v>
      </c>
      <c r="S9" s="250" t="s">
        <v>331</v>
      </c>
      <c r="T9" s="250" t="s">
        <v>333</v>
      </c>
      <c r="U9" s="250" t="s">
        <v>332</v>
      </c>
      <c r="V9" s="215">
        <v>0</v>
      </c>
      <c r="W9" s="216" t="s">
        <v>354</v>
      </c>
      <c r="X9" s="215">
        <v>0</v>
      </c>
      <c r="Y9" s="216" t="s">
        <v>362</v>
      </c>
      <c r="Z9" s="215"/>
      <c r="AA9" s="216"/>
      <c r="AB9" s="215"/>
      <c r="AC9" s="216"/>
    </row>
    <row r="10" spans="1:29" s="4" customFormat="1" ht="147" customHeight="1" x14ac:dyDescent="0.25">
      <c r="A10" s="17">
        <v>2</v>
      </c>
      <c r="B10" s="289" t="s">
        <v>312</v>
      </c>
      <c r="C10" s="250" t="s">
        <v>307</v>
      </c>
      <c r="D10" s="250" t="s">
        <v>308</v>
      </c>
      <c r="E10" s="21" t="s">
        <v>26</v>
      </c>
      <c r="F10" s="20">
        <v>3</v>
      </c>
      <c r="G10" s="20">
        <v>4</v>
      </c>
      <c r="H10" s="251" t="str">
        <f>INDEX(Listas!$L$4:$P$8,F10,G10)</f>
        <v>EXTREMA</v>
      </c>
      <c r="I10" s="250" t="s">
        <v>336</v>
      </c>
      <c r="J10" s="21" t="s">
        <v>206</v>
      </c>
      <c r="K10" s="252" t="str">
        <f>IF('Evaluación de Controles'!F9="X","Probabilidad",IF('Evaluación de Controles'!H9="X","Impacto",))</f>
        <v>Probabilidad</v>
      </c>
      <c r="L10" s="20">
        <f>+'Evaluación de Controles'!X9</f>
        <v>40</v>
      </c>
      <c r="M10" s="20">
        <f>IF('Evaluación de Controles'!F9="X",IF(L10&gt;75,IF(F10&gt;2,F10-2,IF(F10&gt;1,F10-1,F10)),IF(L10&gt;50,IF(F10&gt;1,F10-1,F10),F10)),F10)</f>
        <v>3</v>
      </c>
      <c r="N10" s="20">
        <f>IF('Evaluación de Controles'!H9="X",IF(L10&gt;75,IF(G10&gt;2,G10-2,IF(G10&gt;1,G10-1,G10)),IF(L10&gt;50,IF(G10&gt;1,G10-1,G10),G10)),G10)</f>
        <v>4</v>
      </c>
      <c r="O10" s="251" t="str">
        <f>INDEX(Listas!$L$4:$P$8,M10,N10)</f>
        <v>EXTREMA</v>
      </c>
      <c r="P10" s="21" t="s">
        <v>196</v>
      </c>
      <c r="Q10" s="250" t="s">
        <v>305</v>
      </c>
      <c r="R10" s="21" t="s">
        <v>241</v>
      </c>
      <c r="S10" s="20" t="s">
        <v>337</v>
      </c>
      <c r="T10" s="250" t="s">
        <v>338</v>
      </c>
      <c r="U10" s="20" t="s">
        <v>306</v>
      </c>
      <c r="V10" s="215">
        <v>0</v>
      </c>
      <c r="W10" s="216" t="s">
        <v>354</v>
      </c>
      <c r="X10" s="215">
        <v>0</v>
      </c>
      <c r="Y10" s="216" t="s">
        <v>362</v>
      </c>
      <c r="Z10" s="215"/>
      <c r="AA10" s="216"/>
      <c r="AB10" s="215"/>
      <c r="AC10" s="216"/>
    </row>
    <row r="11" spans="1:29" s="4" customFormat="1" ht="126.75" hidden="1" customHeight="1" x14ac:dyDescent="0.25">
      <c r="A11" s="17"/>
      <c r="B11" s="20"/>
      <c r="C11" s="19"/>
      <c r="D11" s="20"/>
      <c r="E11" s="21"/>
      <c r="F11" s="20"/>
      <c r="G11" s="20"/>
      <c r="H11" s="251"/>
      <c r="I11" s="19"/>
      <c r="J11" s="21"/>
      <c r="K11" s="252"/>
      <c r="L11" s="20"/>
      <c r="M11" s="20"/>
      <c r="N11" s="20"/>
      <c r="O11" s="251"/>
      <c r="P11" s="21"/>
      <c r="Q11" s="20"/>
      <c r="R11" s="21"/>
      <c r="S11" s="20"/>
      <c r="T11" s="20"/>
      <c r="U11" s="20"/>
      <c r="V11" s="217"/>
      <c r="W11" s="218"/>
      <c r="X11" s="217"/>
      <c r="Y11" s="218"/>
      <c r="Z11" s="217"/>
      <c r="AA11" s="218"/>
    </row>
    <row r="12" spans="1:29" ht="110.25" hidden="1" customHeight="1" x14ac:dyDescent="0.25">
      <c r="B12" s="270"/>
      <c r="C12" s="271"/>
      <c r="D12" s="270"/>
      <c r="E12" s="270"/>
      <c r="F12" s="270"/>
      <c r="G12" s="270"/>
      <c r="H12" s="272"/>
      <c r="I12" s="273"/>
      <c r="J12" s="273"/>
      <c r="K12" s="270"/>
      <c r="L12" s="274"/>
      <c r="M12" s="270"/>
      <c r="N12" s="270"/>
      <c r="O12" s="272"/>
      <c r="P12" s="272"/>
      <c r="Q12" s="270"/>
      <c r="R12" s="270"/>
      <c r="S12" s="270"/>
      <c r="T12" s="270"/>
      <c r="U12" s="275"/>
      <c r="V12" s="5"/>
      <c r="X12" s="5"/>
      <c r="Z12" s="5"/>
    </row>
    <row r="13" spans="1:29" ht="15" x14ac:dyDescent="0.25">
      <c r="B13" s="253"/>
      <c r="C13" s="276"/>
      <c r="D13" s="253"/>
      <c r="E13" s="253"/>
      <c r="F13" s="277"/>
      <c r="G13" s="277"/>
      <c r="H13" s="278"/>
      <c r="I13" s="279"/>
      <c r="J13" s="279"/>
      <c r="K13" s="277"/>
      <c r="L13" s="280"/>
      <c r="M13" s="277"/>
      <c r="N13" s="277"/>
      <c r="O13" s="278"/>
      <c r="P13" s="259"/>
      <c r="Q13" s="253"/>
      <c r="R13" s="253"/>
      <c r="S13" s="253"/>
      <c r="T13" s="253"/>
      <c r="U13" s="260"/>
      <c r="V13" s="5"/>
      <c r="X13" s="5"/>
      <c r="Z13" s="5"/>
    </row>
    <row r="14" spans="1:29" ht="24.75" customHeight="1" x14ac:dyDescent="0.25">
      <c r="B14" s="281"/>
      <c r="C14" s="281"/>
      <c r="D14" s="281"/>
      <c r="E14" s="281"/>
      <c r="F14" s="326" t="s">
        <v>70</v>
      </c>
      <c r="G14" s="326"/>
      <c r="H14" s="282">
        <f>COUNTIF(H9:H10,"BAJA")</f>
        <v>0</v>
      </c>
      <c r="I14" s="283"/>
      <c r="J14" s="283"/>
      <c r="K14" s="253"/>
      <c r="L14" s="284"/>
      <c r="M14" s="326" t="s">
        <v>70</v>
      </c>
      <c r="N14" s="326"/>
      <c r="O14" s="282">
        <f>COUNTIF(O9:O10,"BAJA")</f>
        <v>0</v>
      </c>
      <c r="P14" s="259"/>
      <c r="Q14" s="253"/>
      <c r="R14" s="253"/>
      <c r="S14" s="253"/>
      <c r="T14" s="253"/>
      <c r="U14" s="260"/>
      <c r="V14" s="5"/>
      <c r="X14" s="5"/>
      <c r="Z14" s="5"/>
    </row>
    <row r="15" spans="1:29" ht="12" customHeight="1" x14ac:dyDescent="0.25">
      <c r="B15" s="327"/>
      <c r="C15" s="327"/>
      <c r="D15" s="327"/>
      <c r="E15" s="328"/>
      <c r="F15" s="324" t="s">
        <v>72</v>
      </c>
      <c r="G15" s="325"/>
      <c r="H15" s="254">
        <f>COUNTIF(H9:H10,"MODERADA")</f>
        <v>0</v>
      </c>
      <c r="I15" s="283"/>
      <c r="J15" s="283"/>
      <c r="K15" s="253"/>
      <c r="L15" s="281"/>
      <c r="M15" s="324" t="s">
        <v>72</v>
      </c>
      <c r="N15" s="325"/>
      <c r="O15" s="254">
        <f>COUNTIF(O9:O10,"MODERADA")</f>
        <v>0</v>
      </c>
      <c r="P15" s="259"/>
      <c r="Q15" s="253"/>
      <c r="R15" s="253"/>
      <c r="S15" s="253"/>
      <c r="T15" s="253"/>
      <c r="U15" s="260"/>
      <c r="V15" s="5"/>
      <c r="X15" s="5"/>
      <c r="Z15" s="5"/>
    </row>
    <row r="16" spans="1:29" ht="15" x14ac:dyDescent="0.25">
      <c r="B16" s="253"/>
      <c r="C16" s="253"/>
      <c r="D16" s="253"/>
      <c r="E16" s="253"/>
      <c r="F16" s="324" t="s">
        <v>71</v>
      </c>
      <c r="G16" s="325"/>
      <c r="H16" s="254">
        <f>COUNTIF(H9:H10,"ALTA")</f>
        <v>0</v>
      </c>
      <c r="I16" s="283"/>
      <c r="J16" s="283"/>
      <c r="K16" s="253"/>
      <c r="L16" s="253"/>
      <c r="M16" s="324" t="s">
        <v>71</v>
      </c>
      <c r="N16" s="325"/>
      <c r="O16" s="254">
        <f>COUNTIF(O9:O10,"ALTA")</f>
        <v>0</v>
      </c>
      <c r="P16" s="253"/>
      <c r="Q16" s="253"/>
      <c r="R16" s="253"/>
      <c r="S16" s="253"/>
      <c r="T16" s="253"/>
      <c r="U16" s="253"/>
      <c r="V16" s="5"/>
      <c r="X16" s="5"/>
      <c r="Z16" s="5"/>
    </row>
    <row r="17" spans="2:27" ht="15" x14ac:dyDescent="0.25">
      <c r="E17" s="253"/>
      <c r="F17" s="324" t="s">
        <v>73</v>
      </c>
      <c r="G17" s="325"/>
      <c r="H17" s="254">
        <f>COUNTIF(H9:H10,"EXTREMA")</f>
        <v>2</v>
      </c>
      <c r="I17" s="283"/>
      <c r="J17" s="283"/>
      <c r="K17" s="253"/>
      <c r="L17" s="253"/>
      <c r="M17" s="324" t="s">
        <v>73</v>
      </c>
      <c r="N17" s="325"/>
      <c r="O17" s="254">
        <f>COUNTIF(O9:O10,"EXTREMA")</f>
        <v>2</v>
      </c>
      <c r="P17" s="253"/>
      <c r="Q17" s="253"/>
      <c r="R17" s="253"/>
      <c r="S17" s="253"/>
      <c r="T17" s="253"/>
      <c r="U17" s="253"/>
      <c r="V17" s="5"/>
      <c r="X17" s="5"/>
      <c r="Z17" s="5"/>
    </row>
    <row r="18" spans="2:27" ht="15" x14ac:dyDescent="0.25">
      <c r="B18" s="255" t="s">
        <v>285</v>
      </c>
      <c r="C18" s="253"/>
      <c r="D18" s="256" t="s">
        <v>286</v>
      </c>
      <c r="E18" s="253"/>
      <c r="F18" s="257"/>
      <c r="G18" s="257"/>
      <c r="H18" s="258"/>
      <c r="I18" s="283"/>
      <c r="J18" s="283"/>
      <c r="K18" s="253"/>
      <c r="L18" s="253"/>
      <c r="M18" s="257"/>
      <c r="N18" s="257"/>
      <c r="O18" s="258"/>
      <c r="P18" s="253"/>
      <c r="Q18" s="253"/>
      <c r="R18" s="253"/>
      <c r="S18" s="253"/>
      <c r="T18" s="253"/>
      <c r="U18" s="253"/>
      <c r="V18" s="5"/>
      <c r="X18" s="5"/>
      <c r="Z18" s="5"/>
    </row>
    <row r="19" spans="2:27" ht="15" x14ac:dyDescent="0.25">
      <c r="B19" s="255" t="s">
        <v>222</v>
      </c>
      <c r="C19" s="253"/>
      <c r="D19" s="256" t="s">
        <v>223</v>
      </c>
      <c r="E19" s="253"/>
      <c r="F19" s="257"/>
      <c r="G19" s="257"/>
      <c r="H19" s="258"/>
      <c r="I19" s="283"/>
      <c r="J19" s="283"/>
      <c r="K19" s="253"/>
      <c r="L19" s="253"/>
      <c r="M19" s="257"/>
      <c r="N19" s="257"/>
      <c r="O19" s="258"/>
      <c r="P19" s="253"/>
      <c r="Q19" s="253"/>
      <c r="R19" s="253"/>
      <c r="S19" s="253"/>
      <c r="T19" s="253"/>
      <c r="U19" s="253"/>
      <c r="V19" s="5"/>
      <c r="X19" s="5"/>
      <c r="Z19" s="5"/>
    </row>
    <row r="20" spans="2:27" x14ac:dyDescent="0.2">
      <c r="L20" s="5" t="s">
        <v>19</v>
      </c>
      <c r="O20" s="5"/>
      <c r="P20" s="5"/>
      <c r="U20" s="5"/>
    </row>
    <row r="21" spans="2:27" x14ac:dyDescent="0.2">
      <c r="H21" s="5"/>
      <c r="I21" s="5"/>
      <c r="J21" s="5"/>
      <c r="O21" s="5"/>
      <c r="P21" s="5"/>
      <c r="U21" s="5"/>
    </row>
    <row r="22" spans="2:27" ht="15.75" x14ac:dyDescent="0.2">
      <c r="B22" s="205" t="s">
        <v>181</v>
      </c>
      <c r="C22" s="229" t="s">
        <v>277</v>
      </c>
      <c r="H22" s="5"/>
      <c r="I22" s="5"/>
      <c r="J22" s="5"/>
      <c r="O22" s="5"/>
      <c r="P22" s="5"/>
      <c r="U22" s="5"/>
    </row>
    <row r="23" spans="2:27" x14ac:dyDescent="0.2">
      <c r="H23" s="5"/>
      <c r="I23" s="5"/>
      <c r="J23" s="5"/>
      <c r="O23" s="5"/>
      <c r="P23" s="5"/>
      <c r="U23" s="5"/>
      <c r="V23" s="28"/>
      <c r="W23" s="28"/>
      <c r="X23" s="28"/>
      <c r="Y23" s="28"/>
      <c r="Z23" s="28"/>
      <c r="AA23" s="28"/>
    </row>
    <row r="24" spans="2:27" x14ac:dyDescent="0.2">
      <c r="H24" s="5"/>
      <c r="I24" s="5"/>
      <c r="J24" s="5"/>
      <c r="O24" s="5"/>
      <c r="P24" s="5"/>
      <c r="U24" s="5"/>
    </row>
    <row r="25" spans="2:27" x14ac:dyDescent="0.2">
      <c r="H25" s="5"/>
      <c r="I25" s="5"/>
      <c r="J25" s="5"/>
      <c r="O25" s="5"/>
      <c r="P25" s="5"/>
      <c r="U25" s="5"/>
    </row>
  </sheetData>
  <customSheetViews>
    <customSheetView guid="{97D65C1E-976A-4956-97FC-0E8188ABCFAA}" scale="85" hiddenColumns="1">
      <selection activeCell="U21" sqref="A1:V21"/>
      <pageMargins left="0.77" right="0.19685039370078741" top="0.87" bottom="0.49" header="0.31496062992125984" footer="0.23622047244094491"/>
      <printOptions horizontalCentered="1"/>
      <pageSetup paperSize="5" scale="90" fitToHeight="0" orientation="landscape" r:id="rId1"/>
    </customSheetView>
    <customSheetView guid="{ADD38025-F4B2-44E2-9D06-07A9BF0F3A51}" scale="85" hiddenColumns="1">
      <selection activeCell="U21" sqref="A1:V21"/>
      <pageMargins left="0.77" right="0.19685039370078741" top="0.87" bottom="0.49" header="0.31496062992125984" footer="0.23622047244094491"/>
      <printOptions horizontalCentered="1"/>
      <pageSetup paperSize="5" scale="90" fitToHeight="0" orientation="landscape" r:id="rId2"/>
    </customSheetView>
    <customSheetView guid="{AF3BF2A1-5C19-43AE-A08B-3E418E8AE543}" scale="85" printArea="1" hiddenColumns="1">
      <selection activeCell="U21" sqref="A1:V21"/>
      <pageMargins left="0.77" right="0.19685039370078741" top="0.87" bottom="0.49" header="0.31496062992125984" footer="0.23622047244094491"/>
      <printOptions horizontalCentered="1"/>
      <pageSetup paperSize="5" scale="90" fitToHeight="0" orientation="landscape" r:id="rId3"/>
    </customSheetView>
    <customSheetView guid="{CC42E740-ADA2-4B3E-AB77-9BBCCE9EC444}" scale="85" printArea="1" hiddenColumns="1">
      <selection activeCell="U21" sqref="A1:V21"/>
      <pageMargins left="0.77" right="0.19685039370078741" top="0.87" bottom="0.49" header="0.31496062992125984" footer="0.23622047244094491"/>
      <printOptions horizontalCentered="1"/>
      <pageSetup paperSize="5" scale="90" fitToHeight="0" orientation="landscape" r:id="rId4"/>
    </customSheetView>
    <customSheetView guid="{DC041AD4-35AB-4F1B-9F3D-F08C88A9A16C}" scale="85" printArea="1" hiddenColumns="1">
      <selection activeCell="U21" sqref="A1:V21"/>
      <pageMargins left="0.77" right="0.19685039370078741" top="0.87" bottom="0.49" header="0.31496062992125984" footer="0.23622047244094491"/>
      <printOptions horizontalCentered="1"/>
      <pageSetup paperSize="5" scale="90" fitToHeight="0" orientation="landscape" r:id="rId5"/>
    </customSheetView>
    <customSheetView guid="{C9A17BF0-2451-44C4-898F-CFB8403323EA}" scale="85" printArea="1" hiddenColumns="1">
      <selection activeCell="U21" sqref="A1:V21"/>
      <pageMargins left="0.77" right="0.19685039370078741" top="0.87" bottom="0.49" header="0.31496062992125984" footer="0.23622047244094491"/>
      <printOptions horizontalCentered="1"/>
      <pageSetup paperSize="5" scale="90" fitToHeight="0" orientation="landscape" r:id="rId6"/>
    </customSheetView>
    <customSheetView guid="{E51A7B7A-B72C-4D0D-BEC9-3100296DDB1B}" scale="85" printArea="1" hiddenColumns="1">
      <selection activeCell="U21" sqref="A1:V21"/>
      <pageMargins left="0.77" right="0.19685039370078741" top="0.87" bottom="0.49" header="0.31496062992125984" footer="0.23622047244094491"/>
      <printOptions horizontalCentered="1"/>
      <pageSetup paperSize="5" scale="90" fitToHeight="0" orientation="landscape" r:id="rId7"/>
    </customSheetView>
    <customSheetView guid="{D674221F-3F50-45D7-B99E-107AE99970DE}" scale="85" printArea="1" hiddenColumns="1">
      <selection activeCell="U21" sqref="A1:V21"/>
      <pageMargins left="0.77" right="0.19685039370078741" top="0.87" bottom="0.49" header="0.31496062992125984" footer="0.23622047244094491"/>
      <printOptions horizontalCentered="1"/>
      <pageSetup paperSize="5" scale="90" fitToHeight="0" orientation="landscape" r:id="rId8"/>
    </customSheetView>
    <customSheetView guid="{C8C25E0F-313C-40E1-BC27-B55128053FAD}" scale="85" printArea="1" hiddenColumns="1">
      <selection activeCell="U21" sqref="A1:V21"/>
      <pageMargins left="0.77" right="0.19685039370078741" top="0.87" bottom="0.49" header="0.31496062992125984" footer="0.23622047244094491"/>
      <printOptions horizontalCentered="1"/>
      <pageSetup paperSize="5" scale="90" fitToHeight="0" orientation="landscape" r:id="rId9"/>
    </customSheetView>
    <customSheetView guid="{31578BE1-199E-4DDD-BD28-180CDA7042A3}" scale="85" printArea="1" hiddenColumns="1">
      <selection activeCell="U21" sqref="A1:V21"/>
      <pageMargins left="0.77" right="0.19685039370078741" top="0.87" bottom="0.49" header="0.31496062992125984" footer="0.23622047244094491"/>
      <printOptions horizontalCentered="1"/>
      <pageSetup paperSize="5" scale="90" fitToHeight="0" orientation="landscape" r:id="rId10"/>
    </customSheetView>
    <customSheetView guid="{915A0EBC-A358-405B-93F7-90752DA34B9F}" scale="85" fitToPage="1" printArea="1" hiddenColumns="1">
      <selection activeCell="U21" sqref="A1:V21"/>
      <pageMargins left="0.72" right="0.18" top="0.94488188976377963" bottom="0.55118110236220474" header="0.31496062992125984" footer="0.31496062992125984"/>
      <printOptions horizontalCentered="1"/>
      <pageSetup scale="74" fitToHeight="0" orientation="landscape" r:id="rId11"/>
    </customSheetView>
    <customSheetView guid="{B74BB35E-E214-422E-BB39-6D168553F4C5}" scale="85" fitToPage="1" printArea="1" hiddenColumns="1">
      <selection activeCell="U21" sqref="A1:V21"/>
      <pageMargins left="0.72" right="0.18" top="0.94488188976377963" bottom="0.55118110236220474" header="0.31496062992125984" footer="0.31496062992125984"/>
      <printOptions horizontalCentered="1"/>
      <pageSetup scale="74" fitToHeight="0" orientation="landscape" r:id="rId12"/>
    </customSheetView>
    <customSheetView guid="{C9A812A3-B23E-4057-8694-158B0DEE8D06}" scale="85" fitToPage="1" printArea="1" hiddenColumns="1" topLeftCell="A2">
      <selection activeCell="AA10" sqref="AA10"/>
      <pageMargins left="0.59055118110236227" right="0.51181102362204722" top="0.94488188976377963" bottom="0.55118110236220474" header="0.31496062992125984" footer="0.31496062992125984"/>
      <printOptions horizontalCentered="1"/>
      <pageSetup paperSize="219" scale="57" fitToHeight="99" orientation="landscape" r:id="rId13"/>
    </customSheetView>
    <customSheetView guid="{D504B807-AE7E-4042-848D-21D8E9CBBAC1}" fitToPage="1" topLeftCell="F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14"/>
    </customSheetView>
    <customSheetView guid="{4890415D-ABA4-4363-9A7D-9DAD39F08A9F}" fitToPage="1" printArea="1" topLeftCell="F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15"/>
    </customSheetView>
    <customSheetView guid="{F7D68F61-F89A-4541-9A78-C25C58CA23E3}" fitToPage="1" printArea="1" topLeftCell="F7">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16"/>
    </customSheetView>
    <customSheetView guid="{D8BB7E15-0E8F-45FC-AD1A-6D8C295A087C}" scale="85" hiddenColumns="1">
      <selection activeCell="U21" sqref="A1:V21"/>
      <pageMargins left="0.77" right="0.19685039370078741" top="0.87" bottom="0.49" header="0.31496062992125984" footer="0.23622047244094491"/>
      <printOptions horizontalCentered="1"/>
      <pageSetup paperSize="5" scale="90" fitToHeight="0" orientation="landscape" r:id="rId17"/>
    </customSheetView>
    <customSheetView guid="{42BB51DB-DC3E-4DA5-9499-5574EB19780E}" scale="85" hiddenColumns="1">
      <selection activeCell="U21" sqref="A1:V21"/>
      <pageMargins left="0.77" right="0.19685039370078741" top="0.87" bottom="0.49" header="0.31496062992125984" footer="0.23622047244094491"/>
      <printOptions horizontalCentered="1"/>
      <pageSetup paperSize="5" scale="90" fitToHeight="0" orientation="landscape" r:id="rId18"/>
    </customSheetView>
    <customSheetView guid="{B83C9EB8-C964-4489-98C8-19C81BFAE010}" scale="85" hiddenColumns="1">
      <selection activeCell="U21" sqref="A1:V21"/>
      <pageMargins left="0.77" right="0.19685039370078741" top="0.87" bottom="0.49" header="0.31496062992125984" footer="0.23622047244094491"/>
      <printOptions horizontalCentered="1"/>
      <pageSetup paperSize="5" scale="90" fitToHeight="0" orientation="landscape" r:id="rId19"/>
    </customSheetView>
  </customSheetViews>
  <mergeCells count="36">
    <mergeCell ref="B1:U1"/>
    <mergeCell ref="Q4:R4"/>
    <mergeCell ref="S4:U4"/>
    <mergeCell ref="B2:U2"/>
    <mergeCell ref="D4:P4"/>
    <mergeCell ref="B7:B8"/>
    <mergeCell ref="C7:C8"/>
    <mergeCell ref="D7:D8"/>
    <mergeCell ref="E7:E8"/>
    <mergeCell ref="F7:G7"/>
    <mergeCell ref="D5:U5"/>
    <mergeCell ref="X7:Y7"/>
    <mergeCell ref="F15:G15"/>
    <mergeCell ref="B15:E15"/>
    <mergeCell ref="F16:G16"/>
    <mergeCell ref="M7:N7"/>
    <mergeCell ref="O7:O8"/>
    <mergeCell ref="P7:P8"/>
    <mergeCell ref="Q7:Q8"/>
    <mergeCell ref="T7:T8"/>
    <mergeCell ref="V7:W7"/>
    <mergeCell ref="H7:H8"/>
    <mergeCell ref="I7:I8"/>
    <mergeCell ref="R7:R8"/>
    <mergeCell ref="S7:S8"/>
    <mergeCell ref="U7:U8"/>
    <mergeCell ref="AB7:AC7"/>
    <mergeCell ref="Z7:AA7"/>
    <mergeCell ref="F17:G17"/>
    <mergeCell ref="M14:N14"/>
    <mergeCell ref="M15:N15"/>
    <mergeCell ref="M16:N16"/>
    <mergeCell ref="M17:N17"/>
    <mergeCell ref="F14:G14"/>
    <mergeCell ref="J7:K7"/>
    <mergeCell ref="L7:L8"/>
  </mergeCells>
  <conditionalFormatting sqref="E3:F3 M3:N3 E6:F6 M6:N6 E12:F1048576 F9:G11 M9:N1048576">
    <cfRule type="colorScale" priority="43">
      <colorScale>
        <cfvo type="num" val="1"/>
        <cfvo type="num" val="3"/>
        <cfvo type="num" val="5"/>
        <color theme="6" tint="-0.499984740745262"/>
        <color rgb="FFFFFF00"/>
        <color rgb="FFC00000"/>
      </colorScale>
    </cfRule>
  </conditionalFormatting>
  <conditionalFormatting sqref="F7:G8 M7:N8">
    <cfRule type="colorScale" priority="1">
      <colorScale>
        <cfvo type="num" val="1"/>
        <cfvo type="num" val="3"/>
        <cfvo type="num" val="5"/>
        <color theme="6" tint="-0.499984740745262"/>
        <color rgb="FFFFFF00"/>
        <color rgb="FFC00000"/>
      </colorScale>
    </cfRule>
  </conditionalFormatting>
  <conditionalFormatting sqref="H3 O3 H6 O6">
    <cfRule type="cellIs" dxfId="50" priority="44" operator="equal">
      <formula>"EXTREMA"</formula>
    </cfRule>
    <cfRule type="cellIs" dxfId="49" priority="45" operator="equal">
      <formula>"ALTA"</formula>
    </cfRule>
  </conditionalFormatting>
  <conditionalFormatting sqref="H3 O3 H12:H1048576 O12:O1048576">
    <cfRule type="cellIs" dxfId="48" priority="46" operator="equal">
      <formula>"MODERADA"</formula>
    </cfRule>
    <cfRule type="cellIs" dxfId="47" priority="47" operator="equal">
      <formula>"BAJA"</formula>
    </cfRule>
  </conditionalFormatting>
  <conditionalFormatting sqref="H6:H8 O6:O8">
    <cfRule type="cellIs" dxfId="46" priority="4" operator="equal">
      <formula>"MODERADA"</formula>
    </cfRule>
    <cfRule type="cellIs" dxfId="45" priority="5" operator="equal">
      <formula>"BAJA"</formula>
    </cfRule>
  </conditionalFormatting>
  <conditionalFormatting sqref="H7:H8 O7:O8">
    <cfRule type="cellIs" dxfId="44" priority="2" operator="equal">
      <formula>"EXTREMA"</formula>
    </cfRule>
    <cfRule type="cellIs" dxfId="43" priority="3" operator="equal">
      <formula>"ALTA"</formula>
    </cfRule>
  </conditionalFormatting>
  <conditionalFormatting sqref="H9:H11 O9:O11">
    <cfRule type="cellIs" dxfId="42" priority="13" operator="equal">
      <formula>"MODERADA"</formula>
    </cfRule>
    <cfRule type="cellIs" dxfId="41" priority="14" operator="equal">
      <formula>"BAJA"</formula>
    </cfRule>
  </conditionalFormatting>
  <conditionalFormatting sqref="H9:H1048576 O9:O1048576">
    <cfRule type="cellIs" dxfId="40" priority="11" operator="equal">
      <formula>"EXTREMA"</formula>
    </cfRule>
    <cfRule type="cellIs" dxfId="39" priority="12" operator="equal">
      <formula>"ALTA"</formula>
    </cfRule>
  </conditionalFormatting>
  <printOptions horizontalCentered="1"/>
  <pageMargins left="0.19685039370078741" right="0.19685039370078741" top="0.27559055118110237" bottom="0.27559055118110237" header="0.31496062992125984" footer="0.23622047244094491"/>
  <pageSetup paperSize="258" scale="32" fitToHeight="0" orientation="landscape" r:id="rId20"/>
  <drawing r:id="rId21"/>
  <extLst>
    <ext xmlns:x14="http://schemas.microsoft.com/office/spreadsheetml/2009/9/main" uri="{CCE6A557-97BC-4b89-ADB6-D9C93CAAB3DF}">
      <x14:dataValidations xmlns:xm="http://schemas.microsoft.com/office/excel/2006/main" count="2">
        <x14:dataValidation type="list" showInputMessage="1" showErrorMessage="1" xr:uid="{00000000-0002-0000-0200-000000000000}">
          <x14:formula1>
            <xm:f>Listas!$A$4:$A$10</xm:f>
          </x14:formula1>
          <xm:sqref>E9:E11</xm:sqref>
        </x14:dataValidation>
        <x14:dataValidation type="list" showInputMessage="1" showErrorMessage="1" xr:uid="{00000000-0002-0000-0200-000001000000}">
          <x14:formula1>
            <xm:f>Listas!$C$4:$C$7</xm:f>
          </x14:formula1>
          <xm:sqref>J9:J11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6600"/>
    <pageSetUpPr autoPageBreaks="0" fitToPage="1"/>
  </sheetPr>
  <dimension ref="A1:AC23"/>
  <sheetViews>
    <sheetView showGridLines="0" topLeftCell="E6" zoomScale="70" zoomScaleNormal="70" workbookViewId="0">
      <selection activeCell="W17" sqref="W17:Y23"/>
    </sheetView>
  </sheetViews>
  <sheetFormatPr baseColWidth="10" defaultColWidth="11.42578125" defaultRowHeight="12" x14ac:dyDescent="0.2"/>
  <cols>
    <col min="1" max="1" width="4.7109375" style="5" customWidth="1"/>
    <col min="2" max="2" width="48.140625" style="5" customWidth="1"/>
    <col min="3" max="4" width="21.7109375" style="5" customWidth="1"/>
    <col min="5" max="5" width="4.85546875" style="5" customWidth="1"/>
    <col min="6" max="6" width="6.7109375" style="5" customWidth="1"/>
    <col min="7" max="7" width="5.7109375" style="5" customWidth="1"/>
    <col min="8" max="8" width="5.7109375" style="8" customWidth="1"/>
    <col min="9" max="9" width="24.42578125" style="15" customWidth="1"/>
    <col min="10" max="10" width="4.85546875" style="15" customWidth="1"/>
    <col min="11" max="11" width="6.7109375" style="5" customWidth="1"/>
    <col min="12" max="12" width="5.28515625" style="5" customWidth="1"/>
    <col min="13" max="14" width="6.7109375" style="5" customWidth="1"/>
    <col min="15" max="15" width="5.85546875" style="8" customWidth="1"/>
    <col min="16" max="16" width="6.140625" style="8" customWidth="1"/>
    <col min="17" max="17" width="29" style="5" customWidth="1"/>
    <col min="18" max="18" width="6.7109375" style="5" customWidth="1"/>
    <col min="19" max="19" width="20.85546875" style="5" customWidth="1"/>
    <col min="20" max="20" width="26.42578125" style="5" customWidth="1"/>
    <col min="21" max="21" width="29.28515625" style="14" customWidth="1"/>
    <col min="22" max="22" width="12" style="14" customWidth="1"/>
    <col min="23" max="23" width="35.42578125" style="5" customWidth="1"/>
    <col min="24" max="24" width="16.5703125" style="14" customWidth="1"/>
    <col min="25" max="25" width="41.85546875" style="5" customWidth="1"/>
    <col min="26" max="26" width="16.5703125" style="14" customWidth="1"/>
    <col min="27" max="27" width="41.85546875" style="5" customWidth="1"/>
    <col min="28" max="28" width="26.140625" style="5" customWidth="1"/>
    <col min="29" max="29" width="31.140625" style="5" customWidth="1"/>
    <col min="30" max="16384" width="11.42578125" style="5"/>
  </cols>
  <sheetData>
    <row r="1" spans="1:29" ht="21" x14ac:dyDescent="0.35">
      <c r="B1" s="319" t="s">
        <v>203</v>
      </c>
      <c r="C1" s="319"/>
      <c r="D1" s="319"/>
      <c r="E1" s="319"/>
      <c r="F1" s="319"/>
      <c r="G1" s="319"/>
      <c r="H1" s="319"/>
      <c r="I1" s="319"/>
      <c r="J1" s="319"/>
      <c r="K1" s="319"/>
      <c r="L1" s="319"/>
      <c r="M1" s="319"/>
      <c r="N1" s="319"/>
      <c r="O1" s="319"/>
      <c r="P1" s="319"/>
      <c r="Q1" s="319"/>
      <c r="R1" s="319"/>
      <c r="S1" s="319"/>
      <c r="T1" s="319"/>
      <c r="U1" s="319"/>
      <c r="V1" s="212"/>
      <c r="X1" s="212"/>
      <c r="Z1" s="212"/>
    </row>
    <row r="2" spans="1:29" ht="21" customHeight="1" x14ac:dyDescent="0.35">
      <c r="B2" s="319" t="s">
        <v>14</v>
      </c>
      <c r="C2" s="319"/>
      <c r="D2" s="319"/>
      <c r="E2" s="319"/>
      <c r="F2" s="319"/>
      <c r="G2" s="319"/>
      <c r="H2" s="319"/>
      <c r="I2" s="319"/>
      <c r="J2" s="319"/>
      <c r="K2" s="319"/>
      <c r="L2" s="319"/>
      <c r="M2" s="319"/>
      <c r="N2" s="319"/>
      <c r="O2" s="319"/>
      <c r="P2" s="319"/>
      <c r="Q2" s="319"/>
      <c r="R2" s="319"/>
      <c r="S2" s="319"/>
      <c r="T2" s="319"/>
      <c r="U2" s="319"/>
      <c r="V2" s="212"/>
      <c r="X2" s="212"/>
      <c r="Z2" s="212"/>
    </row>
    <row r="3" spans="1:29" ht="24" customHeight="1" x14ac:dyDescent="0.35">
      <c r="D3" s="11"/>
      <c r="E3" s="11"/>
      <c r="F3" s="11"/>
      <c r="G3" s="11"/>
      <c r="H3" s="12"/>
      <c r="I3" s="11"/>
      <c r="J3" s="11"/>
      <c r="K3" s="11"/>
      <c r="L3" s="11" t="s">
        <v>19</v>
      </c>
    </row>
    <row r="4" spans="1:29" s="4" customFormat="1" ht="24" customHeight="1" x14ac:dyDescent="0.25">
      <c r="A4" s="7"/>
      <c r="C4" s="248" t="s">
        <v>0</v>
      </c>
      <c r="D4" s="316" t="s">
        <v>342</v>
      </c>
      <c r="E4" s="316"/>
      <c r="F4" s="316"/>
      <c r="G4" s="316"/>
      <c r="H4" s="316"/>
      <c r="I4" s="316"/>
      <c r="J4" s="316"/>
      <c r="K4" s="316"/>
      <c r="L4" s="316"/>
      <c r="M4" s="316"/>
      <c r="N4" s="316"/>
      <c r="O4" s="316"/>
      <c r="P4" s="316"/>
      <c r="Q4" s="317" t="s">
        <v>22</v>
      </c>
      <c r="R4" s="317"/>
      <c r="S4" s="318">
        <v>2025</v>
      </c>
      <c r="T4" s="318"/>
      <c r="U4" s="318"/>
      <c r="V4" s="213"/>
      <c r="X4" s="213"/>
      <c r="Z4" s="213"/>
    </row>
    <row r="5" spans="1:29" s="4" customFormat="1" ht="78.75" customHeight="1" x14ac:dyDescent="0.25">
      <c r="A5" s="7"/>
      <c r="C5" s="248" t="s">
        <v>1</v>
      </c>
      <c r="D5" s="311" t="s">
        <v>260</v>
      </c>
      <c r="E5" s="311"/>
      <c r="F5" s="311"/>
      <c r="G5" s="311"/>
      <c r="H5" s="311"/>
      <c r="I5" s="311"/>
      <c r="J5" s="311"/>
      <c r="K5" s="311"/>
      <c r="L5" s="311"/>
      <c r="M5" s="311"/>
      <c r="N5" s="311"/>
      <c r="O5" s="311"/>
      <c r="P5" s="311"/>
      <c r="Q5" s="311"/>
      <c r="R5" s="311"/>
      <c r="S5" s="311"/>
      <c r="T5" s="311"/>
      <c r="U5" s="311"/>
      <c r="V5" s="214"/>
      <c r="X5" s="214"/>
      <c r="Z5" s="214"/>
    </row>
    <row r="6" spans="1:29" s="4" customFormat="1" ht="15" x14ac:dyDescent="0.25">
      <c r="A6" s="7"/>
      <c r="B6" s="1"/>
      <c r="C6" s="1"/>
      <c r="H6" s="13"/>
      <c r="I6" s="2"/>
      <c r="J6" s="2"/>
      <c r="O6" s="13"/>
      <c r="P6" s="13"/>
      <c r="U6" s="13"/>
      <c r="V6" s="13"/>
      <c r="X6" s="13"/>
      <c r="Z6" s="13"/>
    </row>
    <row r="7" spans="1:29" s="2" customFormat="1" ht="30" customHeight="1" x14ac:dyDescent="0.25">
      <c r="A7" s="7"/>
      <c r="B7" s="307" t="s">
        <v>2</v>
      </c>
      <c r="C7" s="307" t="s">
        <v>3</v>
      </c>
      <c r="D7" s="307" t="s">
        <v>4</v>
      </c>
      <c r="E7" s="312" t="s">
        <v>24</v>
      </c>
      <c r="F7" s="304" t="s">
        <v>197</v>
      </c>
      <c r="G7" s="304"/>
      <c r="H7" s="313" t="s">
        <v>21</v>
      </c>
      <c r="I7" s="307" t="s">
        <v>10</v>
      </c>
      <c r="J7" s="309" t="s">
        <v>30</v>
      </c>
      <c r="K7" s="310"/>
      <c r="L7" s="305" t="s">
        <v>182</v>
      </c>
      <c r="M7" s="304" t="s">
        <v>198</v>
      </c>
      <c r="N7" s="304"/>
      <c r="O7" s="313" t="s">
        <v>21</v>
      </c>
      <c r="P7" s="312" t="s">
        <v>9</v>
      </c>
      <c r="Q7" s="304" t="s">
        <v>7</v>
      </c>
      <c r="R7" s="315" t="s">
        <v>15</v>
      </c>
      <c r="S7" s="304" t="s">
        <v>218</v>
      </c>
      <c r="T7" s="307" t="s">
        <v>199</v>
      </c>
      <c r="U7" s="304" t="s">
        <v>8</v>
      </c>
      <c r="V7" s="323" t="s">
        <v>343</v>
      </c>
      <c r="W7" s="323"/>
      <c r="X7" s="323" t="s">
        <v>344</v>
      </c>
      <c r="Y7" s="323"/>
      <c r="Z7" s="323" t="s">
        <v>345</v>
      </c>
      <c r="AA7" s="323"/>
      <c r="AB7" s="323" t="s">
        <v>346</v>
      </c>
      <c r="AC7" s="323"/>
    </row>
    <row r="8" spans="1:29" s="2" customFormat="1" ht="85.5" customHeight="1" x14ac:dyDescent="0.25">
      <c r="A8" s="7"/>
      <c r="B8" s="308"/>
      <c r="C8" s="308"/>
      <c r="D8" s="308"/>
      <c r="E8" s="312"/>
      <c r="F8" s="209" t="s">
        <v>5</v>
      </c>
      <c r="G8" s="209" t="s">
        <v>6</v>
      </c>
      <c r="H8" s="314"/>
      <c r="I8" s="308"/>
      <c r="J8" s="208" t="s">
        <v>207</v>
      </c>
      <c r="K8" s="160" t="s">
        <v>208</v>
      </c>
      <c r="L8" s="306"/>
      <c r="M8" s="162" t="s">
        <v>5</v>
      </c>
      <c r="N8" s="162" t="s">
        <v>6</v>
      </c>
      <c r="O8" s="314"/>
      <c r="P8" s="312"/>
      <c r="Q8" s="304"/>
      <c r="R8" s="315"/>
      <c r="S8" s="304"/>
      <c r="T8" s="308"/>
      <c r="U8" s="304"/>
      <c r="V8" s="211" t="s">
        <v>246</v>
      </c>
      <c r="W8" s="211" t="s">
        <v>178</v>
      </c>
      <c r="X8" s="211" t="s">
        <v>246</v>
      </c>
      <c r="Y8" s="211" t="s">
        <v>178</v>
      </c>
      <c r="Z8" s="211" t="s">
        <v>246</v>
      </c>
      <c r="AA8" s="211" t="s">
        <v>178</v>
      </c>
      <c r="AB8" s="211" t="s">
        <v>246</v>
      </c>
      <c r="AC8" s="211" t="s">
        <v>178</v>
      </c>
    </row>
    <row r="9" spans="1:29" s="4" customFormat="1" ht="244.5" customHeight="1" x14ac:dyDescent="0.25">
      <c r="A9" s="17">
        <v>1</v>
      </c>
      <c r="B9" s="250" t="s">
        <v>314</v>
      </c>
      <c r="C9" s="250" t="s">
        <v>258</v>
      </c>
      <c r="D9" s="250" t="s">
        <v>287</v>
      </c>
      <c r="E9" s="21" t="s">
        <v>26</v>
      </c>
      <c r="F9" s="20">
        <v>3</v>
      </c>
      <c r="G9" s="20">
        <v>4</v>
      </c>
      <c r="H9" s="251" t="str">
        <f>INDEX(Listas!$L$4:$P$8,F9,G9)</f>
        <v>EXTREMA</v>
      </c>
      <c r="I9" s="250" t="s">
        <v>288</v>
      </c>
      <c r="J9" s="21" t="s">
        <v>206</v>
      </c>
      <c r="K9" s="252" t="str">
        <f>IF('Evaluación de Controles'!F10="X","Probabilidad",IF('Evaluación de Controles'!H10="X","Impacto",))</f>
        <v>Probabilidad</v>
      </c>
      <c r="L9" s="20">
        <f>+'Evaluación de Controles'!X10</f>
        <v>35</v>
      </c>
      <c r="M9" s="20">
        <f>IF('Evaluación de Controles'!F10="X",IF(L9&gt;75,IF(F9&gt;2,F9-2,IF(F9&gt;1,F9-1,F9)),IF(L9&gt;50,IF(F9&gt;1,F9-1,F9),F9)),F9)</f>
        <v>3</v>
      </c>
      <c r="N9" s="20">
        <f>IF('Evaluación de Controles'!H10="X",IF(L9&gt;75,IF(G9&gt;2,G9-2,IF(G9&gt;1,G9-1,G9)),IF(L9&gt;50,IF(G9&gt;1,G9-1,G9),G9)),G9)</f>
        <v>4</v>
      </c>
      <c r="O9" s="251" t="str">
        <f>INDEX(Listas!$L$4:$P$8,M9,N9)</f>
        <v>EXTREMA</v>
      </c>
      <c r="P9" s="285" t="s">
        <v>220</v>
      </c>
      <c r="Q9" s="250" t="s">
        <v>347</v>
      </c>
      <c r="R9" s="21" t="s">
        <v>16</v>
      </c>
      <c r="S9" s="20" t="s">
        <v>313</v>
      </c>
      <c r="T9" s="250" t="s">
        <v>315</v>
      </c>
      <c r="U9" s="250" t="s">
        <v>339</v>
      </c>
      <c r="V9" s="215">
        <v>0.47</v>
      </c>
      <c r="W9" s="216" t="s">
        <v>355</v>
      </c>
      <c r="X9" s="215">
        <v>0.48</v>
      </c>
      <c r="Y9" s="216" t="s">
        <v>358</v>
      </c>
      <c r="Z9" s="215"/>
      <c r="AA9" s="216"/>
      <c r="AB9" s="215"/>
      <c r="AC9" s="216"/>
    </row>
    <row r="10" spans="1:29" s="4" customFormat="1" ht="81.75" hidden="1" customHeight="1" x14ac:dyDescent="0.25">
      <c r="A10" s="17"/>
      <c r="B10" s="20"/>
      <c r="C10" s="18"/>
      <c r="D10" s="20"/>
      <c r="E10" s="193"/>
      <c r="F10" s="20"/>
      <c r="G10" s="20"/>
      <c r="H10" s="16"/>
      <c r="I10" s="19"/>
      <c r="J10" s="193"/>
      <c r="K10" s="195"/>
      <c r="L10" s="20"/>
      <c r="M10" s="20"/>
      <c r="N10" s="20"/>
      <c r="O10" s="16"/>
      <c r="P10" s="207"/>
      <c r="Q10" s="20"/>
      <c r="R10" s="193"/>
      <c r="S10" s="20"/>
      <c r="T10" s="20"/>
      <c r="U10" s="20"/>
      <c r="V10" s="215"/>
      <c r="W10" s="216"/>
      <c r="X10" s="215"/>
      <c r="Y10" s="216"/>
      <c r="Z10" s="215"/>
      <c r="AA10" s="216"/>
      <c r="AB10" s="215"/>
      <c r="AC10" s="216"/>
    </row>
    <row r="11" spans="1:29" ht="70.5" hidden="1" customHeight="1" x14ac:dyDescent="0.2">
      <c r="B11" s="222"/>
      <c r="C11" s="222"/>
      <c r="D11" s="222"/>
      <c r="E11" s="222"/>
      <c r="F11" s="222"/>
      <c r="G11" s="222"/>
      <c r="H11" s="223"/>
      <c r="I11" s="224"/>
      <c r="J11" s="224"/>
      <c r="K11" s="222"/>
      <c r="L11" s="222"/>
      <c r="M11" s="222"/>
      <c r="N11" s="222"/>
      <c r="O11" s="222"/>
      <c r="P11" s="222"/>
      <c r="Q11" s="222"/>
      <c r="R11" s="222"/>
      <c r="S11" s="222"/>
      <c r="T11" s="222"/>
      <c r="U11" s="222"/>
      <c r="V11" s="5"/>
      <c r="X11" s="5"/>
      <c r="Z11" s="5"/>
    </row>
    <row r="12" spans="1:29" x14ac:dyDescent="0.2">
      <c r="F12" s="226"/>
      <c r="G12" s="226"/>
      <c r="H12" s="227"/>
      <c r="M12" s="225"/>
      <c r="N12" s="225"/>
      <c r="O12" s="225"/>
      <c r="P12" s="5"/>
      <c r="U12" s="5"/>
      <c r="V12" s="5"/>
      <c r="X12" s="5"/>
      <c r="Z12" s="5"/>
    </row>
    <row r="13" spans="1:29" x14ac:dyDescent="0.2">
      <c r="F13" s="331" t="s">
        <v>70</v>
      </c>
      <c r="G13" s="331"/>
      <c r="H13" s="221">
        <f>COUNTIF(H9:H9,"BAJA")</f>
        <v>0</v>
      </c>
      <c r="M13" s="331" t="s">
        <v>70</v>
      </c>
      <c r="N13" s="331"/>
      <c r="O13" s="221">
        <f>COUNTIF(O9:O9,"BAJA")</f>
        <v>0</v>
      </c>
      <c r="P13" s="5"/>
      <c r="U13" s="5"/>
      <c r="V13" s="5"/>
      <c r="X13" s="5"/>
      <c r="Z13" s="5"/>
    </row>
    <row r="14" spans="1:29" x14ac:dyDescent="0.2">
      <c r="F14" s="322" t="s">
        <v>72</v>
      </c>
      <c r="G14" s="322"/>
      <c r="H14" s="26">
        <f>COUNTIF(H9:H9,"MODERADA")</f>
        <v>0</v>
      </c>
      <c r="M14" s="322" t="s">
        <v>72</v>
      </c>
      <c r="N14" s="322"/>
      <c r="O14" s="26">
        <f>COUNTIF(O9:O9,"MODERADA")</f>
        <v>0</v>
      </c>
      <c r="P14" s="5"/>
      <c r="U14" s="5"/>
      <c r="V14" s="5"/>
      <c r="X14" s="5"/>
      <c r="Z14" s="5"/>
    </row>
    <row r="15" spans="1:29" x14ac:dyDescent="0.2">
      <c r="B15" s="196"/>
      <c r="D15" s="196"/>
      <c r="F15" s="322" t="s">
        <v>71</v>
      </c>
      <c r="G15" s="322"/>
      <c r="H15" s="26">
        <f>COUNTIF(H9:H9,"ALTA")</f>
        <v>0</v>
      </c>
      <c r="M15" s="322" t="s">
        <v>71</v>
      </c>
      <c r="N15" s="322"/>
      <c r="O15" s="26">
        <f>COUNTIF(O9:O9,"ALTA")</f>
        <v>0</v>
      </c>
      <c r="P15" s="5"/>
      <c r="U15" s="5"/>
      <c r="V15" s="5"/>
      <c r="X15" s="5"/>
      <c r="Z15" s="5"/>
    </row>
    <row r="16" spans="1:29" ht="15.75" x14ac:dyDescent="0.2">
      <c r="B16" s="203" t="s">
        <v>222</v>
      </c>
      <c r="D16" s="197" t="s">
        <v>223</v>
      </c>
      <c r="F16" s="322" t="s">
        <v>73</v>
      </c>
      <c r="G16" s="322"/>
      <c r="H16" s="26">
        <f>COUNTIF(H9:H9,"EXTREMA")</f>
        <v>1</v>
      </c>
      <c r="M16" s="322" t="s">
        <v>73</v>
      </c>
      <c r="N16" s="322"/>
      <c r="O16" s="26">
        <f>COUNTIF(O9:O9,"EXTREMA")</f>
        <v>1</v>
      </c>
      <c r="P16" s="5"/>
      <c r="U16" s="5"/>
      <c r="V16" s="5"/>
      <c r="X16" s="5"/>
      <c r="Z16" s="5"/>
    </row>
    <row r="17" spans="2:27" x14ac:dyDescent="0.2">
      <c r="O17" s="5"/>
      <c r="P17" s="5"/>
      <c r="U17" s="5"/>
    </row>
    <row r="18" spans="2:27" ht="15.75" x14ac:dyDescent="0.2">
      <c r="B18" s="205" t="s">
        <v>181</v>
      </c>
      <c r="C18" s="229" t="s">
        <v>277</v>
      </c>
      <c r="W18" s="419"/>
    </row>
    <row r="20" spans="2:27" x14ac:dyDescent="0.2">
      <c r="W20" s="419"/>
      <c r="X20" s="419"/>
    </row>
    <row r="23" spans="2:27" x14ac:dyDescent="0.2">
      <c r="V23" s="28"/>
      <c r="W23" s="28"/>
      <c r="X23" s="28"/>
      <c r="Y23" s="28"/>
      <c r="Z23" s="28"/>
      <c r="AA23" s="28"/>
    </row>
  </sheetData>
  <customSheetViews>
    <customSheetView guid="{97D65C1E-976A-4956-97FC-0E8188ABCFAA}" scale="70"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1"/>
    </customSheetView>
    <customSheetView guid="{ADD38025-F4B2-44E2-9D06-07A9BF0F3A51}" scale="70"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2"/>
    </customSheetView>
    <customSheetView guid="{AF3BF2A1-5C19-43AE-A08B-3E418E8AE543}" scale="70" printArea="1"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3"/>
    </customSheetView>
    <customSheetView guid="{CC42E740-ADA2-4B3E-AB77-9BBCCE9EC444}" scale="70" printArea="1"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4"/>
    </customSheetView>
    <customSheetView guid="{DC041AD4-35AB-4F1B-9F3D-F08C88A9A16C}" scale="70" printArea="1"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5"/>
    </customSheetView>
    <customSheetView guid="{C9A17BF0-2451-44C4-898F-CFB8403323EA}" scale="70" printArea="1"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6"/>
    </customSheetView>
    <customSheetView guid="{E51A7B7A-B72C-4D0D-BEC9-3100296DDB1B}" scale="70" printArea="1"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7"/>
    </customSheetView>
    <customSheetView guid="{D674221F-3F50-45D7-B99E-107AE99970DE}" scale="70" printArea="1"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8"/>
    </customSheetView>
    <customSheetView guid="{C8C25E0F-313C-40E1-BC27-B55128053FAD}" scale="70" printArea="1"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9"/>
    </customSheetView>
    <customSheetView guid="{31578BE1-199E-4DDD-BD28-180CDA7042A3}" scale="70" printArea="1"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10"/>
    </customSheetView>
    <customSheetView guid="{915A0EBC-A358-405B-93F7-90752DA34B9F}" scale="70" fitToPage="1" printArea="1" hiddenColumns="1" topLeftCell="A7">
      <selection activeCell="U17" sqref="A1:V17"/>
      <pageMargins left="0.79" right="0.2" top="0.94488188976377963" bottom="0.55118110236220474" header="0.31496062992125984" footer="0.31496062992125984"/>
      <printOptions horizontalCentered="1"/>
      <pageSetup scale="73" fitToHeight="99" orientation="landscape" r:id="rId11"/>
    </customSheetView>
    <customSheetView guid="{B74BB35E-E214-422E-BB39-6D168553F4C5}" scale="70" fitToPage="1" printArea="1" hiddenColumns="1">
      <selection activeCell="AB10" sqref="AB10"/>
      <pageMargins left="0.59055118110236227" right="0.51181102362204722" top="0.94488188976377963" bottom="0.55118110236220474" header="0.31496062992125984" footer="0.31496062992125984"/>
      <printOptions horizontalCentered="1"/>
      <pageSetup paperSize="219" scale="57" fitToHeight="99" orientation="landscape" r:id="rId12"/>
    </customSheetView>
    <customSheetView guid="{C9A812A3-B23E-4057-8694-158B0DEE8D06}" fitToPage="1" topLeftCell="H6">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13"/>
    </customSheetView>
    <customSheetView guid="{D504B807-AE7E-4042-848D-21D8E9CBBAC1}" fitToPage="1" topLeftCell="H6">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14"/>
    </customSheetView>
    <customSheetView guid="{4890415D-ABA4-4363-9A7D-9DAD39F08A9F}" fitToPage="1" printArea="1" topLeftCell="H6">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15"/>
    </customSheetView>
    <customSheetView guid="{F7D68F61-F89A-4541-9A78-C25C58CA23E3}" fitToPage="1" printArea="1" topLeftCell="H6">
      <selection activeCell="U10" sqref="U10"/>
      <pageMargins left="0.59055118110236227" right="0.51181102362204722" top="0.94488188976377963" bottom="0.55118110236220474" header="0.31496062992125984" footer="0.31496062992125984"/>
      <printOptions horizontalCentered="1"/>
      <pageSetup paperSize="219" scale="57" fitToHeight="99" orientation="landscape" r:id="rId16"/>
    </customSheetView>
    <customSheetView guid="{D8BB7E15-0E8F-45FC-AD1A-6D8C295A087C}" scale="70"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17"/>
    </customSheetView>
    <customSheetView guid="{42BB51DB-DC3E-4DA5-9499-5574EB19780E}" scale="70"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18"/>
    </customSheetView>
    <customSheetView guid="{B83C9EB8-C964-4489-98C8-19C81BFAE010}" scale="70" hiddenColumns="1">
      <selection activeCell="U17" sqref="A1:V17"/>
      <pageMargins left="1.1023622047244095" right="0.15748031496062992" top="0.47244094488188981" bottom="0.35433070866141736" header="0.31496062992125984" footer="0.19685039370078741"/>
      <printOptions horizontalCentered="1"/>
      <pageSetup paperSize="5" scale="92" fitToWidth="0" orientation="landscape" r:id="rId19"/>
    </customSheetView>
  </customSheetViews>
  <mergeCells count="35">
    <mergeCell ref="M13:N13"/>
    <mergeCell ref="M14:N14"/>
    <mergeCell ref="M15:N15"/>
    <mergeCell ref="M16:N16"/>
    <mergeCell ref="F13:G13"/>
    <mergeCell ref="F14:G14"/>
    <mergeCell ref="F15:G15"/>
    <mergeCell ref="F16:G16"/>
    <mergeCell ref="D5:U5"/>
    <mergeCell ref="C7:C8"/>
    <mergeCell ref="X7:Y7"/>
    <mergeCell ref="V7:W7"/>
    <mergeCell ref="S7:S8"/>
    <mergeCell ref="U7:U8"/>
    <mergeCell ref="R7:R8"/>
    <mergeCell ref="E7:E8"/>
    <mergeCell ref="F7:G7"/>
    <mergeCell ref="H7:H8"/>
    <mergeCell ref="I7:I8"/>
    <mergeCell ref="AB7:AC7"/>
    <mergeCell ref="Z7:AA7"/>
    <mergeCell ref="B2:U2"/>
    <mergeCell ref="B1:U1"/>
    <mergeCell ref="J7:K7"/>
    <mergeCell ref="L7:L8"/>
    <mergeCell ref="M7:N7"/>
    <mergeCell ref="O7:O8"/>
    <mergeCell ref="P7:P8"/>
    <mergeCell ref="T7:T8"/>
    <mergeCell ref="Q7:Q8"/>
    <mergeCell ref="B7:B8"/>
    <mergeCell ref="D7:D8"/>
    <mergeCell ref="Q4:R4"/>
    <mergeCell ref="S4:U4"/>
    <mergeCell ref="D4:P4"/>
  </mergeCells>
  <conditionalFormatting sqref="E3:F3 M3:N3 E6:F6 E11:F1048576 M6:N6 F9:G10 M9:N1048576">
    <cfRule type="colorScale" priority="58">
      <colorScale>
        <cfvo type="num" val="1"/>
        <cfvo type="num" val="3"/>
        <cfvo type="num" val="5"/>
        <color theme="6" tint="-0.499984740745262"/>
        <color rgb="FFFFFF00"/>
        <color rgb="FFC00000"/>
      </colorScale>
    </cfRule>
  </conditionalFormatting>
  <conditionalFormatting sqref="F7:G8 M7:N8">
    <cfRule type="colorScale" priority="1">
      <colorScale>
        <cfvo type="num" val="1"/>
        <cfvo type="num" val="3"/>
        <cfvo type="num" val="5"/>
        <color theme="6" tint="-0.499984740745262"/>
        <color rgb="FFFFFF00"/>
        <color rgb="FFC00000"/>
      </colorScale>
    </cfRule>
  </conditionalFormatting>
  <conditionalFormatting sqref="H3 O3 H11:H1048576 O11:O1048576">
    <cfRule type="cellIs" dxfId="38" priority="59" operator="equal">
      <formula>"EXTREMA"</formula>
    </cfRule>
    <cfRule type="cellIs" dxfId="37" priority="60" operator="equal">
      <formula>"ALTA"</formula>
    </cfRule>
    <cfRule type="cellIs" dxfId="36" priority="61" operator="equal">
      <formula>"MODERADA"</formula>
    </cfRule>
    <cfRule type="cellIs" dxfId="35" priority="62" operator="equal">
      <formula>"BAJA"</formula>
    </cfRule>
  </conditionalFormatting>
  <conditionalFormatting sqref="H6:H8 O6:O8">
    <cfRule type="cellIs" dxfId="34" priority="2" operator="equal">
      <formula>"EXTREMA"</formula>
    </cfRule>
    <cfRule type="cellIs" dxfId="33" priority="3" operator="equal">
      <formula>"ALTA"</formula>
    </cfRule>
    <cfRule type="cellIs" dxfId="32" priority="4" operator="equal">
      <formula>"MODERADA"</formula>
    </cfRule>
    <cfRule type="cellIs" dxfId="31" priority="5" operator="equal">
      <formula>"BAJA"</formula>
    </cfRule>
  </conditionalFormatting>
  <conditionalFormatting sqref="H9:H10 O9:O10">
    <cfRule type="cellIs" dxfId="30" priority="11" operator="equal">
      <formula>"EXTREMA"</formula>
    </cfRule>
    <cfRule type="cellIs" dxfId="29" priority="12" operator="equal">
      <formula>"ALTA"</formula>
    </cfRule>
    <cfRule type="cellIs" dxfId="28" priority="13" operator="equal">
      <formula>"MODERADA"</formula>
    </cfRule>
    <cfRule type="cellIs" dxfId="27" priority="14" operator="equal">
      <formula>"BAJA"</formula>
    </cfRule>
  </conditionalFormatting>
  <printOptions horizontalCentered="1"/>
  <pageMargins left="0.19685039370078741" right="0.19685039370078741" top="0.47244094488188981" bottom="0.15748031496062992" header="0.31496062992125984" footer="0.19685039370078741"/>
  <pageSetup paperSize="258" scale="34" fitToHeight="0" orientation="landscape" r:id="rId20"/>
  <drawing r:id="rId21"/>
  <extLst>
    <ext xmlns:x14="http://schemas.microsoft.com/office/spreadsheetml/2009/9/main" uri="{CCE6A557-97BC-4b89-ADB6-D9C93CAAB3DF}">
      <x14:dataValidations xmlns:xm="http://schemas.microsoft.com/office/excel/2006/main" count="2">
        <x14:dataValidation type="list" showInputMessage="1" showErrorMessage="1" xr:uid="{00000000-0002-0000-0300-000000000000}">
          <x14:formula1>
            <xm:f>Listas!$A$4:$A$10</xm:f>
          </x14:formula1>
          <xm:sqref>E9:E10</xm:sqref>
        </x14:dataValidation>
        <x14:dataValidation type="list" showInputMessage="1" showErrorMessage="1" xr:uid="{00000000-0002-0000-0300-000001000000}">
          <x14:formula1>
            <xm:f>Listas!$C$4:$C$7</xm:f>
          </x14:formula1>
          <xm:sqref>J9:J10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autoPageBreaks="0" fitToPage="1"/>
  </sheetPr>
  <dimension ref="A1:AC24"/>
  <sheetViews>
    <sheetView showGridLines="0" tabSelected="1" topLeftCell="P5" zoomScale="70" zoomScaleNormal="70" workbookViewId="0">
      <selection activeCell="Z20" sqref="Z19:Z20"/>
    </sheetView>
  </sheetViews>
  <sheetFormatPr baseColWidth="10" defaultColWidth="11.42578125" defaultRowHeight="12" x14ac:dyDescent="0.2"/>
  <cols>
    <col min="1" max="1" width="4.7109375" style="5" customWidth="1"/>
    <col min="2" max="2" width="26.85546875" style="5" customWidth="1"/>
    <col min="3" max="3" width="21.7109375" style="5" customWidth="1"/>
    <col min="4" max="4" width="33.140625" style="5" customWidth="1"/>
    <col min="5" max="7" width="6.7109375" style="5" customWidth="1"/>
    <col min="8" max="8" width="6.7109375" style="8" customWidth="1"/>
    <col min="9" max="9" width="36.28515625" style="15" customWidth="1"/>
    <col min="10" max="10" width="6.7109375" style="15" customWidth="1"/>
    <col min="11" max="14" width="6.7109375" style="5" customWidth="1"/>
    <col min="15" max="16" width="6.7109375" style="8" customWidth="1"/>
    <col min="17" max="17" width="39.85546875" style="5" customWidth="1"/>
    <col min="18" max="18" width="6.7109375" style="5" customWidth="1"/>
    <col min="19" max="19" width="20.140625" style="5" customWidth="1"/>
    <col min="20" max="20" width="26.5703125" style="5" customWidth="1"/>
    <col min="21" max="21" width="26.85546875" style="14" customWidth="1"/>
    <col min="22" max="22" width="18.28515625" style="14" customWidth="1"/>
    <col min="23" max="23" width="37" style="5" customWidth="1"/>
    <col min="24" max="24" width="18.140625" style="14" customWidth="1"/>
    <col min="25" max="25" width="35.140625" style="5" customWidth="1"/>
    <col min="26" max="26" width="18.140625" style="14" customWidth="1"/>
    <col min="27" max="27" width="43.140625" style="5" customWidth="1"/>
    <col min="28" max="28" width="41.42578125" style="5" customWidth="1"/>
    <col min="29" max="29" width="38.140625" style="5" customWidth="1"/>
    <col min="30" max="16384" width="11.42578125" style="5"/>
  </cols>
  <sheetData>
    <row r="1" spans="1:29" ht="21" x14ac:dyDescent="0.35">
      <c r="B1" s="319" t="s">
        <v>203</v>
      </c>
      <c r="C1" s="319"/>
      <c r="D1" s="319"/>
      <c r="E1" s="319"/>
      <c r="F1" s="319"/>
      <c r="G1" s="319"/>
      <c r="H1" s="319"/>
      <c r="I1" s="319"/>
      <c r="J1" s="319"/>
      <c r="K1" s="319"/>
      <c r="L1" s="319"/>
      <c r="M1" s="319"/>
      <c r="N1" s="319"/>
      <c r="O1" s="319"/>
      <c r="P1" s="319"/>
      <c r="Q1" s="319"/>
      <c r="R1" s="319"/>
      <c r="S1" s="319"/>
      <c r="T1" s="319"/>
      <c r="U1" s="319"/>
      <c r="V1" s="212"/>
      <c r="X1" s="212"/>
      <c r="Z1" s="212"/>
    </row>
    <row r="2" spans="1:29" ht="21" customHeight="1" x14ac:dyDescent="0.35">
      <c r="B2" s="319" t="s">
        <v>14</v>
      </c>
      <c r="C2" s="319"/>
      <c r="D2" s="319"/>
      <c r="E2" s="319"/>
      <c r="F2" s="319"/>
      <c r="G2" s="319"/>
      <c r="H2" s="319"/>
      <c r="I2" s="319"/>
      <c r="J2" s="319"/>
      <c r="K2" s="319"/>
      <c r="L2" s="319"/>
      <c r="M2" s="319"/>
      <c r="N2" s="319"/>
      <c r="O2" s="319"/>
      <c r="P2" s="319"/>
      <c r="Q2" s="319"/>
      <c r="R2" s="319"/>
      <c r="S2" s="319"/>
      <c r="T2" s="319"/>
      <c r="U2" s="319"/>
      <c r="V2" s="212"/>
      <c r="X2" s="212"/>
      <c r="Z2" s="212"/>
    </row>
    <row r="3" spans="1:29" ht="21" x14ac:dyDescent="0.35">
      <c r="D3" s="11"/>
      <c r="E3" s="11"/>
      <c r="F3" s="11"/>
      <c r="G3" s="11"/>
      <c r="H3" s="12"/>
      <c r="I3" s="11"/>
      <c r="J3" s="11"/>
      <c r="K3" s="11"/>
      <c r="L3" s="11"/>
    </row>
    <row r="4" spans="1:29" s="4" customFormat="1" ht="51.75" customHeight="1" x14ac:dyDescent="0.25">
      <c r="A4" s="7"/>
      <c r="D4" s="248" t="s">
        <v>0</v>
      </c>
      <c r="E4" s="316" t="s">
        <v>245</v>
      </c>
      <c r="F4" s="316"/>
      <c r="G4" s="316"/>
      <c r="H4" s="316"/>
      <c r="I4" s="316"/>
      <c r="J4" s="316"/>
      <c r="K4" s="316"/>
      <c r="L4" s="316"/>
      <c r="M4" s="316"/>
      <c r="N4" s="316"/>
      <c r="O4" s="316"/>
      <c r="P4" s="316"/>
      <c r="Q4" s="317" t="s">
        <v>22</v>
      </c>
      <c r="R4" s="317"/>
      <c r="S4" s="318">
        <v>2025</v>
      </c>
      <c r="T4" s="318"/>
      <c r="U4" s="318"/>
      <c r="V4" s="213"/>
      <c r="X4" s="213"/>
      <c r="Z4" s="213"/>
    </row>
    <row r="5" spans="1:29" s="4" customFormat="1" ht="69.75" customHeight="1" x14ac:dyDescent="0.25">
      <c r="A5" s="7"/>
      <c r="D5" s="248" t="s">
        <v>1</v>
      </c>
      <c r="E5" s="311" t="s">
        <v>273</v>
      </c>
      <c r="F5" s="311"/>
      <c r="G5" s="311"/>
      <c r="H5" s="311"/>
      <c r="I5" s="311"/>
      <c r="J5" s="311"/>
      <c r="K5" s="311"/>
      <c r="L5" s="311"/>
      <c r="M5" s="311"/>
      <c r="N5" s="311"/>
      <c r="O5" s="311"/>
      <c r="P5" s="311"/>
      <c r="Q5" s="311"/>
      <c r="R5" s="311"/>
      <c r="S5" s="311"/>
      <c r="T5" s="311"/>
      <c r="U5" s="311"/>
      <c r="V5" s="214"/>
      <c r="X5" s="214"/>
      <c r="Z5" s="214"/>
    </row>
    <row r="6" spans="1:29" s="4" customFormat="1" ht="15" x14ac:dyDescent="0.25">
      <c r="A6" s="7"/>
      <c r="B6" s="1"/>
      <c r="C6" s="1"/>
      <c r="H6" s="13"/>
      <c r="I6" s="2"/>
      <c r="J6" s="2"/>
      <c r="O6" s="13"/>
      <c r="P6" s="13"/>
      <c r="U6" s="13"/>
      <c r="V6" s="13"/>
      <c r="X6" s="13"/>
      <c r="Z6" s="13"/>
    </row>
    <row r="7" spans="1:29" s="2" customFormat="1" ht="30" customHeight="1" x14ac:dyDescent="0.25">
      <c r="A7" s="7"/>
      <c r="B7" s="304" t="s">
        <v>2</v>
      </c>
      <c r="C7" s="304" t="s">
        <v>3</v>
      </c>
      <c r="D7" s="304" t="s">
        <v>4</v>
      </c>
      <c r="E7" s="312" t="s">
        <v>24</v>
      </c>
      <c r="F7" s="304" t="s">
        <v>197</v>
      </c>
      <c r="G7" s="304"/>
      <c r="H7" s="313" t="s">
        <v>21</v>
      </c>
      <c r="I7" s="307" t="s">
        <v>10</v>
      </c>
      <c r="J7" s="309" t="s">
        <v>30</v>
      </c>
      <c r="K7" s="310"/>
      <c r="L7" s="305" t="s">
        <v>182</v>
      </c>
      <c r="M7" s="304" t="s">
        <v>198</v>
      </c>
      <c r="N7" s="304"/>
      <c r="O7" s="313" t="s">
        <v>21</v>
      </c>
      <c r="P7" s="312" t="s">
        <v>9</v>
      </c>
      <c r="Q7" s="304" t="s">
        <v>7</v>
      </c>
      <c r="R7" s="333" t="s">
        <v>15</v>
      </c>
      <c r="S7" s="304" t="s">
        <v>218</v>
      </c>
      <c r="T7" s="307" t="s">
        <v>199</v>
      </c>
      <c r="U7" s="304" t="s">
        <v>8</v>
      </c>
      <c r="V7" s="323" t="s">
        <v>343</v>
      </c>
      <c r="W7" s="323"/>
      <c r="X7" s="323" t="s">
        <v>344</v>
      </c>
      <c r="Y7" s="323"/>
      <c r="Z7" s="323" t="s">
        <v>345</v>
      </c>
      <c r="AA7" s="323"/>
      <c r="AB7" s="323" t="s">
        <v>346</v>
      </c>
      <c r="AC7" s="323"/>
    </row>
    <row r="8" spans="1:29" s="2" customFormat="1" ht="96.75" customHeight="1" x14ac:dyDescent="0.25">
      <c r="A8" s="7"/>
      <c r="B8" s="304"/>
      <c r="C8" s="304"/>
      <c r="D8" s="304"/>
      <c r="E8" s="312"/>
      <c r="F8" s="144" t="s">
        <v>5</v>
      </c>
      <c r="G8" s="209" t="s">
        <v>6</v>
      </c>
      <c r="H8" s="314"/>
      <c r="I8" s="308"/>
      <c r="J8" s="208" t="s">
        <v>207</v>
      </c>
      <c r="K8" s="160" t="s">
        <v>208</v>
      </c>
      <c r="L8" s="306"/>
      <c r="M8" s="161" t="s">
        <v>5</v>
      </c>
      <c r="N8" s="162" t="s">
        <v>6</v>
      </c>
      <c r="O8" s="314"/>
      <c r="P8" s="312"/>
      <c r="Q8" s="304"/>
      <c r="R8" s="333"/>
      <c r="S8" s="304"/>
      <c r="T8" s="308"/>
      <c r="U8" s="304"/>
      <c r="V8" s="211" t="s">
        <v>246</v>
      </c>
      <c r="W8" s="211" t="s">
        <v>178</v>
      </c>
      <c r="X8" s="211" t="s">
        <v>246</v>
      </c>
      <c r="Y8" s="211" t="s">
        <v>178</v>
      </c>
      <c r="Z8" s="211" t="s">
        <v>246</v>
      </c>
      <c r="AA8" s="211" t="s">
        <v>178</v>
      </c>
      <c r="AB8" s="211" t="s">
        <v>246</v>
      </c>
      <c r="AC8" s="211" t="s">
        <v>178</v>
      </c>
    </row>
    <row r="9" spans="1:29" s="4" customFormat="1" ht="225.75" customHeight="1" x14ac:dyDescent="0.25">
      <c r="A9" s="17">
        <v>1</v>
      </c>
      <c r="B9" s="250" t="s">
        <v>316</v>
      </c>
      <c r="C9" s="250" t="s">
        <v>317</v>
      </c>
      <c r="D9" s="250" t="s">
        <v>318</v>
      </c>
      <c r="E9" s="21" t="s">
        <v>26</v>
      </c>
      <c r="F9" s="20">
        <v>4</v>
      </c>
      <c r="G9" s="20">
        <v>4</v>
      </c>
      <c r="H9" s="16" t="str">
        <f>INDEX(Listas!$L$4:$P$8,F9,G9)</f>
        <v>EXTREMA</v>
      </c>
      <c r="I9" s="250" t="s">
        <v>319</v>
      </c>
      <c r="J9" s="22" t="s">
        <v>205</v>
      </c>
      <c r="K9" s="22" t="str">
        <f>IF('Evaluación de Controles'!F11="X","Probabilidad",IF('Evaluación de Controles'!H11="X","Impacto",))</f>
        <v>Probabilidad</v>
      </c>
      <c r="L9" s="20">
        <f>'Evaluación de Controles'!X11</f>
        <v>35</v>
      </c>
      <c r="M9" s="20">
        <f>IF('Evaluación de Controles'!F11="X",IF(L9&gt;75,IF(F9&gt;2,F9-2,IF(F9&gt;1,F9-1,F9)),IF(L9&gt;50,IF(F9&gt;1,F9-1,F9),F9)),F9)</f>
        <v>4</v>
      </c>
      <c r="N9" s="20">
        <f>IF('Evaluación de Controles'!H11="X",IF(L9&gt;75,IF(G9&gt;2,G9-2,IF(G9&gt;1,G9-1,G9)),IF(L9&gt;50,IF(G9&gt;1,G9-1,G9),G9)),G9)</f>
        <v>4</v>
      </c>
      <c r="O9" s="16" t="str">
        <f>INDEX(Listas!$L$4:$P$8,M9,N9)</f>
        <v>EXTREMA</v>
      </c>
      <c r="P9" s="22" t="s">
        <v>196</v>
      </c>
      <c r="Q9" s="250" t="s">
        <v>320</v>
      </c>
      <c r="R9" s="290" t="s">
        <v>219</v>
      </c>
      <c r="S9" s="250" t="s">
        <v>340</v>
      </c>
      <c r="T9" s="250" t="s">
        <v>321</v>
      </c>
      <c r="U9" s="250" t="s">
        <v>341</v>
      </c>
      <c r="V9" s="215">
        <v>1</v>
      </c>
      <c r="W9" s="216" t="s">
        <v>356</v>
      </c>
      <c r="X9" s="215">
        <v>1</v>
      </c>
      <c r="Y9" s="216" t="s">
        <v>357</v>
      </c>
      <c r="Z9" s="215"/>
      <c r="AA9" s="216"/>
      <c r="AB9" s="215"/>
      <c r="AC9" s="216"/>
    </row>
    <row r="10" spans="1:29" s="4" customFormat="1" ht="165.75" hidden="1" customHeight="1" x14ac:dyDescent="0.25">
      <c r="A10" s="17">
        <v>2</v>
      </c>
      <c r="B10" s="20"/>
      <c r="C10" s="18"/>
      <c r="D10" s="20"/>
      <c r="E10" s="21"/>
      <c r="F10" s="20"/>
      <c r="G10" s="20"/>
      <c r="H10" s="16"/>
      <c r="I10" s="19"/>
      <c r="J10" s="22"/>
      <c r="K10" s="22"/>
      <c r="L10" s="20"/>
      <c r="M10" s="20"/>
      <c r="N10" s="20"/>
      <c r="O10" s="16"/>
      <c r="P10" s="22"/>
      <c r="Q10" s="20"/>
      <c r="R10" s="193"/>
      <c r="S10" s="20"/>
      <c r="T10" s="20"/>
      <c r="U10" s="20"/>
      <c r="V10" s="215"/>
      <c r="W10" s="216"/>
      <c r="X10" s="215"/>
      <c r="Y10" s="216"/>
      <c r="Z10" s="215"/>
      <c r="AA10" s="216"/>
      <c r="AB10" s="215"/>
      <c r="AC10" s="216"/>
    </row>
    <row r="11" spans="1:29" s="4" customFormat="1" ht="71.25" hidden="1" customHeight="1" x14ac:dyDescent="0.25">
      <c r="A11" s="17"/>
      <c r="B11" s="20"/>
      <c r="C11" s="18"/>
      <c r="D11" s="20"/>
      <c r="E11" s="21"/>
      <c r="F11" s="20"/>
      <c r="G11" s="20"/>
      <c r="H11" s="16"/>
      <c r="I11" s="19"/>
      <c r="J11" s="22"/>
      <c r="K11" s="22"/>
      <c r="L11" s="20"/>
      <c r="M11" s="20"/>
      <c r="N11" s="20"/>
      <c r="O11" s="16"/>
      <c r="P11" s="22"/>
      <c r="Q11" s="20"/>
      <c r="R11" s="193"/>
      <c r="S11" s="20"/>
      <c r="T11" s="20"/>
      <c r="U11" s="20"/>
      <c r="V11" s="217"/>
      <c r="W11" s="218"/>
      <c r="X11" s="217"/>
      <c r="Y11" s="218"/>
      <c r="Z11" s="217"/>
      <c r="AA11" s="218"/>
    </row>
    <row r="12" spans="1:29" s="4" customFormat="1" ht="67.5" hidden="1" customHeight="1" x14ac:dyDescent="0.25">
      <c r="A12" s="17"/>
      <c r="B12" s="20"/>
      <c r="C12" s="18"/>
      <c r="D12" s="20"/>
      <c r="E12" s="21"/>
      <c r="F12" s="20"/>
      <c r="G12" s="20"/>
      <c r="H12" s="16"/>
      <c r="I12" s="19"/>
      <c r="J12" s="22"/>
      <c r="K12" s="22"/>
      <c r="L12" s="20"/>
      <c r="M12" s="20"/>
      <c r="N12" s="20"/>
      <c r="O12" s="16"/>
      <c r="P12" s="22"/>
      <c r="Q12" s="20"/>
      <c r="R12" s="193"/>
      <c r="S12" s="20"/>
      <c r="T12" s="20"/>
      <c r="U12" s="20"/>
      <c r="V12" s="217"/>
      <c r="W12" s="218"/>
      <c r="X12" s="217"/>
      <c r="Y12" s="218"/>
      <c r="Z12" s="217"/>
      <c r="AA12" s="218"/>
    </row>
    <row r="13" spans="1:29" x14ac:dyDescent="0.2">
      <c r="C13" s="6"/>
      <c r="L13" s="9"/>
      <c r="V13" s="5"/>
      <c r="X13" s="5"/>
      <c r="Z13" s="5"/>
    </row>
    <row r="14" spans="1:29" x14ac:dyDescent="0.2">
      <c r="B14" s="10"/>
      <c r="C14" s="10"/>
      <c r="D14" s="10"/>
      <c r="E14" s="10"/>
      <c r="F14" s="322" t="s">
        <v>70</v>
      </c>
      <c r="G14" s="322"/>
      <c r="H14" s="26">
        <f>COUNTIF(H9:H10,"BAJA")</f>
        <v>0</v>
      </c>
      <c r="L14" s="9"/>
      <c r="M14" s="322" t="s">
        <v>70</v>
      </c>
      <c r="N14" s="322"/>
      <c r="O14" s="26">
        <f>COUNTIF(O9:O10,"BAJA")</f>
        <v>0</v>
      </c>
      <c r="V14" s="5"/>
      <c r="X14" s="5"/>
      <c r="Z14" s="5"/>
    </row>
    <row r="15" spans="1:29" x14ac:dyDescent="0.2">
      <c r="B15" s="332"/>
      <c r="C15" s="332"/>
      <c r="D15" s="332"/>
      <c r="E15" s="332"/>
      <c r="F15" s="322" t="s">
        <v>72</v>
      </c>
      <c r="G15" s="322"/>
      <c r="H15" s="26">
        <f>COUNTIF(H9:H10,"MODERADA")</f>
        <v>0</v>
      </c>
      <c r="L15" s="10"/>
      <c r="M15" s="322" t="s">
        <v>72</v>
      </c>
      <c r="N15" s="322"/>
      <c r="O15" s="26">
        <f>COUNTIF(O9:O10,"MODERADA")</f>
        <v>0</v>
      </c>
      <c r="V15" s="5"/>
      <c r="X15" s="5"/>
      <c r="Z15" s="5"/>
    </row>
    <row r="16" spans="1:29" x14ac:dyDescent="0.2">
      <c r="B16" s="196"/>
      <c r="D16" s="196"/>
      <c r="F16" s="322" t="s">
        <v>71</v>
      </c>
      <c r="G16" s="322"/>
      <c r="H16" s="26">
        <f>COUNTIF(H9:H10,"ALTA")</f>
        <v>0</v>
      </c>
      <c r="M16" s="322" t="s">
        <v>71</v>
      </c>
      <c r="N16" s="322"/>
      <c r="O16" s="26">
        <f>COUNTIF(O9:O10,"ALTA")</f>
        <v>0</v>
      </c>
      <c r="P16" s="5"/>
      <c r="U16" s="5"/>
      <c r="V16" s="5"/>
      <c r="X16" s="5"/>
      <c r="Z16" s="5"/>
    </row>
    <row r="17" spans="2:27" ht="15.75" x14ac:dyDescent="0.2">
      <c r="B17" s="203" t="s">
        <v>222</v>
      </c>
      <c r="D17" s="197" t="s">
        <v>223</v>
      </c>
      <c r="E17" s="10"/>
      <c r="F17" s="322" t="s">
        <v>73</v>
      </c>
      <c r="G17" s="322"/>
      <c r="H17" s="26">
        <f>COUNTIF(H9:H10,"EXTREMA")</f>
        <v>1</v>
      </c>
      <c r="L17" s="9"/>
      <c r="M17" s="322" t="s">
        <v>73</v>
      </c>
      <c r="N17" s="322"/>
      <c r="O17" s="26">
        <f>COUNTIF(O9:O10,"EXTREMA")</f>
        <v>1</v>
      </c>
      <c r="V17" s="5"/>
      <c r="X17" s="5"/>
      <c r="Z17" s="5"/>
    </row>
    <row r="18" spans="2:27" x14ac:dyDescent="0.2">
      <c r="L18" s="5" t="s">
        <v>19</v>
      </c>
      <c r="O18" s="5"/>
      <c r="P18" s="5"/>
      <c r="U18" s="5"/>
    </row>
    <row r="20" spans="2:27" ht="15.75" x14ac:dyDescent="0.2">
      <c r="B20" s="205" t="s">
        <v>181</v>
      </c>
      <c r="C20" s="295" t="s">
        <v>276</v>
      </c>
    </row>
    <row r="22" spans="2:27" x14ac:dyDescent="0.2">
      <c r="W22" s="292"/>
    </row>
    <row r="24" spans="2:27" x14ac:dyDescent="0.2">
      <c r="V24" s="28"/>
      <c r="W24" s="28"/>
      <c r="X24" s="28"/>
      <c r="Y24" s="28"/>
      <c r="Z24" s="28"/>
      <c r="AA24" s="28"/>
    </row>
  </sheetData>
  <customSheetViews>
    <customSheetView guid="{97D65C1E-976A-4956-97FC-0E8188ABCFAA}" scale="55"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1"/>
    </customSheetView>
    <customSheetView guid="{ADD38025-F4B2-44E2-9D06-07A9BF0F3A51}" scale="55"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2"/>
    </customSheetView>
    <customSheetView guid="{AF3BF2A1-5C19-43AE-A08B-3E418E8AE543}" scale="55" printArea="1"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3"/>
    </customSheetView>
    <customSheetView guid="{CC42E740-ADA2-4B3E-AB77-9BBCCE9EC444}" scale="55" printArea="1"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4"/>
    </customSheetView>
    <customSheetView guid="{DC041AD4-35AB-4F1B-9F3D-F08C88A9A16C}" scale="55" printArea="1"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5"/>
    </customSheetView>
    <customSheetView guid="{C9A17BF0-2451-44C4-898F-CFB8403323EA}" scale="55" printArea="1"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6"/>
    </customSheetView>
    <customSheetView guid="{E51A7B7A-B72C-4D0D-BEC9-3100296DDB1B}" scale="55" printArea="1"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7"/>
    </customSheetView>
    <customSheetView guid="{D674221F-3F50-45D7-B99E-107AE99970DE}" scale="55" printArea="1"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8"/>
    </customSheetView>
    <customSheetView guid="{C8C25E0F-313C-40E1-BC27-B55128053FAD}" scale="55" printArea="1"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9"/>
    </customSheetView>
    <customSheetView guid="{31578BE1-199E-4DDD-BD28-180CDA7042A3}" scale="55" printArea="1"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10"/>
    </customSheetView>
    <customSheetView guid="{915A0EBC-A358-405B-93F7-90752DA34B9F}" scale="55" fitToPage="1" printArea="1" hiddenColumns="1">
      <selection activeCell="U20" sqref="A1:V20"/>
      <pageMargins left="0.88" right="0.51181102362204722" top="0.75" bottom="0.55118110236220474" header="0.31496062992125984" footer="0.31496062992125984"/>
      <printOptions horizontalCentered="1"/>
      <pageSetup scale="65" fitToHeight="99" orientation="landscape" r:id="rId11"/>
    </customSheetView>
    <customSheetView guid="{B74BB35E-E214-422E-BB39-6D168553F4C5}" fitToPage="1" topLeftCell="G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12"/>
    </customSheetView>
    <customSheetView guid="{C9A812A3-B23E-4057-8694-158B0DEE8D06}" fitToPage="1" topLeftCell="G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13"/>
    </customSheetView>
    <customSheetView guid="{D504B807-AE7E-4042-848D-21D8E9CBBAC1}" fitToPage="1" topLeftCell="G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14"/>
    </customSheetView>
    <customSheetView guid="{4890415D-ABA4-4363-9A7D-9DAD39F08A9F}" fitToPage="1" printArea="1" topLeftCell="G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15"/>
    </customSheetView>
    <customSheetView guid="{F7D68F61-F89A-4541-9A78-C25C58CA23E3}" fitToPage="1" printArea="1" topLeftCell="G3">
      <selection activeCell="U9" sqref="U9"/>
      <pageMargins left="0.59055118110236227" right="0.51181102362204722" top="0.94488188976377963" bottom="0.55118110236220474" header="0.31496062992125984" footer="0.31496062992125984"/>
      <printOptions horizontalCentered="1"/>
      <pageSetup paperSize="219" scale="57" fitToHeight="99" orientation="landscape" r:id="rId16"/>
    </customSheetView>
    <customSheetView guid="{D8BB7E15-0E8F-45FC-AD1A-6D8C295A087C}" scale="55"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17"/>
    </customSheetView>
    <customSheetView guid="{42BB51DB-DC3E-4DA5-9499-5574EB19780E}" scale="55"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18"/>
    </customSheetView>
    <customSheetView guid="{B83C9EB8-C964-4489-98C8-19C81BFAE010}" scale="55" hiddenColumns="1">
      <selection activeCell="AC9" sqref="AC9"/>
      <pageMargins left="1.1599999999999999" right="0.27559055118110237" top="0.46" bottom="0.23622047244094491" header="0.31496062992125984" footer="0.15748031496062992"/>
      <printOptions horizontalCentered="1"/>
      <pageSetup paperSize="5" scale="85" fitToHeight="0" orientation="landscape" r:id="rId19"/>
    </customSheetView>
  </customSheetViews>
  <mergeCells count="36">
    <mergeCell ref="E4:P4"/>
    <mergeCell ref="Q4:R4"/>
    <mergeCell ref="S4:U4"/>
    <mergeCell ref="B1:U1"/>
    <mergeCell ref="B2:U2"/>
    <mergeCell ref="E5:U5"/>
    <mergeCell ref="B7:B8"/>
    <mergeCell ref="C7:C8"/>
    <mergeCell ref="D7:D8"/>
    <mergeCell ref="E7:E8"/>
    <mergeCell ref="F7:G7"/>
    <mergeCell ref="H7:H8"/>
    <mergeCell ref="I7:I8"/>
    <mergeCell ref="R7:R8"/>
    <mergeCell ref="S7:S8"/>
    <mergeCell ref="U7:U8"/>
    <mergeCell ref="B15:E15"/>
    <mergeCell ref="M7:N7"/>
    <mergeCell ref="O7:O8"/>
    <mergeCell ref="F14:G14"/>
    <mergeCell ref="F15:G15"/>
    <mergeCell ref="L7:L8"/>
    <mergeCell ref="J7:K7"/>
    <mergeCell ref="AB7:AC7"/>
    <mergeCell ref="Z7:AA7"/>
    <mergeCell ref="X7:Y7"/>
    <mergeCell ref="M17:N17"/>
    <mergeCell ref="F17:G17"/>
    <mergeCell ref="F16:G16"/>
    <mergeCell ref="M14:N14"/>
    <mergeCell ref="M15:N15"/>
    <mergeCell ref="M16:N16"/>
    <mergeCell ref="V7:W7"/>
    <mergeCell ref="P7:P8"/>
    <mergeCell ref="Q7:Q8"/>
    <mergeCell ref="T7:T8"/>
  </mergeCells>
  <conditionalFormatting sqref="E3:F3 M3:N3 E6:F6 F9:G12 E13:F1048576 M6:N6 M13:N1048576">
    <cfRule type="colorScale" priority="63">
      <colorScale>
        <cfvo type="num" val="1"/>
        <cfvo type="num" val="3"/>
        <cfvo type="num" val="5"/>
        <color theme="6" tint="-0.499984740745262"/>
        <color rgb="FFFFFF00"/>
        <color rgb="FFC00000"/>
      </colorScale>
    </cfRule>
  </conditionalFormatting>
  <conditionalFormatting sqref="F7:G8 M7:N8">
    <cfRule type="colorScale" priority="1">
      <colorScale>
        <cfvo type="num" val="1"/>
        <cfvo type="num" val="3"/>
        <cfvo type="num" val="5"/>
        <color theme="6" tint="-0.499984740745262"/>
        <color rgb="FFFFFF00"/>
        <color rgb="FFC00000"/>
      </colorScale>
    </cfRule>
  </conditionalFormatting>
  <conditionalFormatting sqref="H3 O3 H13:H1048576 O13:O1048576">
    <cfRule type="cellIs" dxfId="26" priority="64" operator="equal">
      <formula>"EXTREMA"</formula>
    </cfRule>
    <cfRule type="cellIs" dxfId="25" priority="65" operator="equal">
      <formula>"ALTA"</formula>
    </cfRule>
    <cfRule type="cellIs" dxfId="24" priority="66" operator="equal">
      <formula>"MODERADA"</formula>
    </cfRule>
    <cfRule type="cellIs" dxfId="23" priority="67" operator="equal">
      <formula>"BAJA"</formula>
    </cfRule>
  </conditionalFormatting>
  <conditionalFormatting sqref="H6:H8 O6:O8">
    <cfRule type="cellIs" dxfId="22" priority="2" operator="equal">
      <formula>"EXTREMA"</formula>
    </cfRule>
    <cfRule type="cellIs" dxfId="21" priority="3" operator="equal">
      <formula>"ALTA"</formula>
    </cfRule>
    <cfRule type="cellIs" dxfId="20" priority="4" operator="equal">
      <formula>"MODERADA"</formula>
    </cfRule>
    <cfRule type="cellIs" dxfId="19" priority="5" operator="equal">
      <formula>"BAJA"</formula>
    </cfRule>
  </conditionalFormatting>
  <conditionalFormatting sqref="H9:H12">
    <cfRule type="cellIs" dxfId="18" priority="11" operator="equal">
      <formula>"EXTREMA"</formula>
    </cfRule>
    <cfRule type="cellIs" dxfId="17" priority="12" operator="equal">
      <formula>"ALTA"</formula>
    </cfRule>
    <cfRule type="cellIs" dxfId="16" priority="13" operator="equal">
      <formula>"MODERADA"</formula>
    </cfRule>
    <cfRule type="cellIs" dxfId="15" priority="14" operator="equal">
      <formula>"BAJA"</formula>
    </cfRule>
  </conditionalFormatting>
  <conditionalFormatting sqref="M9:N12">
    <cfRule type="colorScale" priority="6">
      <colorScale>
        <cfvo type="num" val="1"/>
        <cfvo type="num" val="3"/>
        <cfvo type="num" val="5"/>
        <color theme="6" tint="-0.499984740745262"/>
        <color rgb="FFFFFF00"/>
        <color rgb="FFC00000"/>
      </colorScale>
    </cfRule>
  </conditionalFormatting>
  <conditionalFormatting sqref="O9:O12">
    <cfRule type="cellIs" dxfId="14" priority="7" operator="equal">
      <formula>"EXTREMA"</formula>
    </cfRule>
    <cfRule type="cellIs" dxfId="13" priority="8" operator="equal">
      <formula>"ALTA"</formula>
    </cfRule>
    <cfRule type="cellIs" dxfId="12" priority="9" operator="equal">
      <formula>"MODERADA"</formula>
    </cfRule>
    <cfRule type="cellIs" dxfId="11" priority="10" operator="equal">
      <formula>"BAJA"</formula>
    </cfRule>
  </conditionalFormatting>
  <printOptions horizontalCentered="1"/>
  <pageMargins left="0.35433070866141736" right="0.27559055118110237" top="0.86614173228346458" bottom="0.23622047244094491" header="0.31496062992125984" footer="0.15748031496062992"/>
  <pageSetup paperSize="258" scale="41" fitToHeight="0" orientation="landscape" r:id="rId20"/>
  <drawing r:id="rId21"/>
  <extLst>
    <ext xmlns:x14="http://schemas.microsoft.com/office/spreadsheetml/2009/9/main" uri="{CCE6A557-97BC-4b89-ADB6-D9C93CAAB3DF}">
      <x14:dataValidations xmlns:xm="http://schemas.microsoft.com/office/excel/2006/main" count="2">
        <x14:dataValidation type="list" showInputMessage="1" showErrorMessage="1" xr:uid="{00000000-0002-0000-0400-000000000000}">
          <x14:formula1>
            <xm:f>Listas!$A$4:$A$10</xm:f>
          </x14:formula1>
          <xm:sqref>E9:E12</xm:sqref>
        </x14:dataValidation>
        <x14:dataValidation type="list" showInputMessage="1" showErrorMessage="1" xr:uid="{00000000-0002-0000-0400-000001000000}">
          <x14:formula1>
            <xm:f>Listas!$C$4:$C$7</xm:f>
          </x14:formula1>
          <xm:sqref>J9:J12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0000"/>
    <pageSetUpPr fitToPage="1"/>
  </sheetPr>
  <dimension ref="A1:Y16"/>
  <sheetViews>
    <sheetView view="pageBreakPreview" zoomScale="70" zoomScaleNormal="70" zoomScaleSheetLayoutView="70" workbookViewId="0">
      <pane xSplit="2" ySplit="3" topLeftCell="C4" activePane="bottomRight" state="frozen"/>
      <selection activeCell="E1" sqref="E1:V1"/>
      <selection pane="topRight" activeCell="E1" sqref="E1:V1"/>
      <selection pane="bottomLeft" activeCell="E1" sqref="E1:V1"/>
      <selection pane="bottomRight" activeCell="E1" sqref="E1:V1"/>
    </sheetView>
  </sheetViews>
  <sheetFormatPr baseColWidth="10" defaultColWidth="11.42578125" defaultRowHeight="15" x14ac:dyDescent="0.25"/>
  <cols>
    <col min="1" max="1" width="2.7109375" style="134" customWidth="1"/>
    <col min="2" max="2" width="6.7109375" style="142" customWidth="1"/>
    <col min="3" max="3" width="6.7109375" style="133" customWidth="1"/>
    <col min="4" max="4" width="24.7109375" style="136" customWidth="1"/>
    <col min="5" max="5" width="24.5703125" style="139" customWidth="1"/>
    <col min="6" max="9" width="4.7109375" style="7" customWidth="1"/>
    <col min="10" max="10" width="6.5703125" style="7" customWidth="1"/>
    <col min="11" max="11" width="7" style="7" customWidth="1"/>
    <col min="12" max="23" width="4.7109375" style="7" customWidth="1"/>
    <col min="24" max="24" width="8.7109375" style="2" customWidth="1"/>
    <col min="25" max="25" width="24.7109375" style="7" customWidth="1"/>
    <col min="26" max="16384" width="11.42578125" style="7"/>
  </cols>
  <sheetData>
    <row r="1" spans="1:25" s="136" customFormat="1" ht="135.94999999999999" customHeight="1" x14ac:dyDescent="0.25">
      <c r="A1" s="135"/>
      <c r="C1" s="143"/>
      <c r="D1" s="344" t="s">
        <v>195</v>
      </c>
      <c r="E1" s="345"/>
      <c r="F1" s="341" t="s">
        <v>210</v>
      </c>
      <c r="G1" s="341"/>
      <c r="H1" s="341" t="s">
        <v>209</v>
      </c>
      <c r="I1" s="341"/>
      <c r="J1" s="341" t="s">
        <v>211</v>
      </c>
      <c r="K1" s="341"/>
      <c r="L1" s="341" t="s">
        <v>212</v>
      </c>
      <c r="M1" s="341"/>
      <c r="N1" s="341" t="s">
        <v>213</v>
      </c>
      <c r="O1" s="341"/>
      <c r="P1" s="341" t="s">
        <v>214</v>
      </c>
      <c r="Q1" s="341"/>
      <c r="R1" s="341" t="s">
        <v>215</v>
      </c>
      <c r="S1" s="341"/>
      <c r="T1" s="341" t="s">
        <v>216</v>
      </c>
      <c r="U1" s="341"/>
      <c r="V1" s="341" t="s">
        <v>217</v>
      </c>
      <c r="W1" s="341"/>
      <c r="X1" s="346" t="s">
        <v>322</v>
      </c>
      <c r="Y1" s="347"/>
    </row>
    <row r="2" spans="1:25" s="136" customFormat="1" ht="18" customHeight="1" x14ac:dyDescent="0.25">
      <c r="A2" s="135"/>
      <c r="B2" s="338" t="s">
        <v>194</v>
      </c>
      <c r="C2" s="342" t="s">
        <v>187</v>
      </c>
      <c r="D2" s="336" t="s">
        <v>188</v>
      </c>
      <c r="E2" s="336" t="s">
        <v>183</v>
      </c>
      <c r="F2" s="335" t="s">
        <v>175</v>
      </c>
      <c r="G2" s="335"/>
      <c r="H2" s="335" t="s">
        <v>175</v>
      </c>
      <c r="I2" s="335"/>
      <c r="J2" s="335" t="s">
        <v>189</v>
      </c>
      <c r="K2" s="335"/>
      <c r="L2" s="335" t="s">
        <v>190</v>
      </c>
      <c r="M2" s="335"/>
      <c r="N2" s="335" t="s">
        <v>189</v>
      </c>
      <c r="O2" s="335"/>
      <c r="P2" s="335" t="s">
        <v>191</v>
      </c>
      <c r="Q2" s="335"/>
      <c r="R2" s="335" t="s">
        <v>189</v>
      </c>
      <c r="S2" s="335"/>
      <c r="T2" s="335" t="s">
        <v>191</v>
      </c>
      <c r="U2" s="335"/>
      <c r="V2" s="335" t="s">
        <v>192</v>
      </c>
      <c r="W2" s="335"/>
      <c r="X2" s="350" t="s">
        <v>193</v>
      </c>
      <c r="Y2" s="348" t="s">
        <v>184</v>
      </c>
    </row>
    <row r="3" spans="1:25" s="2" customFormat="1" ht="33" customHeight="1" x14ac:dyDescent="0.25">
      <c r="A3" s="133"/>
      <c r="B3" s="338"/>
      <c r="C3" s="343"/>
      <c r="D3" s="337"/>
      <c r="E3" s="337"/>
      <c r="F3" s="24" t="s">
        <v>185</v>
      </c>
      <c r="G3" s="24" t="s">
        <v>186</v>
      </c>
      <c r="H3" s="24" t="s">
        <v>185</v>
      </c>
      <c r="I3" s="24" t="s">
        <v>186</v>
      </c>
      <c r="J3" s="24" t="s">
        <v>185</v>
      </c>
      <c r="K3" s="24" t="s">
        <v>186</v>
      </c>
      <c r="L3" s="24" t="s">
        <v>185</v>
      </c>
      <c r="M3" s="24" t="s">
        <v>186</v>
      </c>
      <c r="N3" s="24" t="s">
        <v>185</v>
      </c>
      <c r="O3" s="24" t="s">
        <v>186</v>
      </c>
      <c r="P3" s="24" t="s">
        <v>185</v>
      </c>
      <c r="Q3" s="24" t="s">
        <v>186</v>
      </c>
      <c r="R3" s="24" t="s">
        <v>185</v>
      </c>
      <c r="S3" s="24" t="s">
        <v>186</v>
      </c>
      <c r="T3" s="24" t="s">
        <v>185</v>
      </c>
      <c r="U3" s="24" t="s">
        <v>186</v>
      </c>
      <c r="V3" s="24" t="s">
        <v>185</v>
      </c>
      <c r="W3" s="24" t="s">
        <v>186</v>
      </c>
      <c r="X3" s="351"/>
      <c r="Y3" s="349"/>
    </row>
    <row r="4" spans="1:25" ht="66" customHeight="1" x14ac:dyDescent="0.25">
      <c r="B4" s="339" t="s">
        <v>231</v>
      </c>
      <c r="C4" s="141">
        <v>1.1000000000000001</v>
      </c>
      <c r="D4" s="140" t="s">
        <v>240</v>
      </c>
      <c r="E4" s="140" t="s">
        <v>237</v>
      </c>
      <c r="F4" s="3" t="s">
        <v>200</v>
      </c>
      <c r="G4" s="3"/>
      <c r="H4" s="3"/>
      <c r="I4" s="3" t="s">
        <v>200</v>
      </c>
      <c r="J4" s="3"/>
      <c r="K4" s="3" t="s">
        <v>200</v>
      </c>
      <c r="L4" s="3"/>
      <c r="M4" s="3" t="s">
        <v>200</v>
      </c>
      <c r="N4" s="3"/>
      <c r="O4" s="3" t="s">
        <v>200</v>
      </c>
      <c r="P4" s="3" t="s">
        <v>200</v>
      </c>
      <c r="Q4" s="3"/>
      <c r="R4" s="3" t="s">
        <v>200</v>
      </c>
      <c r="S4" s="3"/>
      <c r="T4" s="3" t="s">
        <v>200</v>
      </c>
      <c r="U4" s="3"/>
      <c r="V4" s="3" t="s">
        <v>200</v>
      </c>
      <c r="W4" s="3"/>
      <c r="X4" s="202">
        <f>IF(J4="X",15,0)+IF(L4="X",5,0)+IF(N4="X",15,0)+IF(P4="X",10,0)+IF(R4="X",15,0)+IF(T4="X",10,0)+IF(V4="X",30,0)</f>
        <v>65</v>
      </c>
      <c r="Y4" s="23" t="s">
        <v>226</v>
      </c>
    </row>
    <row r="5" spans="1:25" ht="109.5" customHeight="1" x14ac:dyDescent="0.25">
      <c r="B5" s="340"/>
      <c r="C5" s="141">
        <v>1.2</v>
      </c>
      <c r="D5" s="140" t="s">
        <v>247</v>
      </c>
      <c r="E5" s="140" t="s">
        <v>238</v>
      </c>
      <c r="F5" s="3" t="s">
        <v>200</v>
      </c>
      <c r="G5" s="3"/>
      <c r="H5" s="3"/>
      <c r="I5" s="3" t="s">
        <v>200</v>
      </c>
      <c r="J5" s="3"/>
      <c r="K5" s="3" t="s">
        <v>200</v>
      </c>
      <c r="L5" s="3"/>
      <c r="M5" s="3" t="s">
        <v>200</v>
      </c>
      <c r="N5" s="3"/>
      <c r="O5" s="3" t="s">
        <v>200</v>
      </c>
      <c r="P5" s="3" t="s">
        <v>200</v>
      </c>
      <c r="Q5" s="3"/>
      <c r="R5" s="3" t="s">
        <v>200</v>
      </c>
      <c r="S5" s="3"/>
      <c r="T5" s="3" t="s">
        <v>200</v>
      </c>
      <c r="U5" s="3"/>
      <c r="V5" s="3" t="s">
        <v>200</v>
      </c>
      <c r="W5" s="3"/>
      <c r="X5" s="210">
        <f t="shared" ref="X5:X7" si="0">IF(J5="X",15,0)+IF(L5="X",5,0)+IF(N5="X",15,0)+IF(P5="X",10,0)+IF(R5="X",15,0)+IF(T5="X",10,0)+IF(V5="X",30,0)</f>
        <v>65</v>
      </c>
      <c r="Y5" s="23" t="s">
        <v>226</v>
      </c>
    </row>
    <row r="6" spans="1:25" ht="111.75" customHeight="1" x14ac:dyDescent="0.25">
      <c r="B6" s="339" t="s">
        <v>233</v>
      </c>
      <c r="C6" s="141">
        <v>2.1</v>
      </c>
      <c r="D6" s="140" t="s">
        <v>249</v>
      </c>
      <c r="E6" s="140" t="s">
        <v>251</v>
      </c>
      <c r="F6" s="3" t="s">
        <v>200</v>
      </c>
      <c r="G6" s="3"/>
      <c r="H6" s="3"/>
      <c r="I6" s="3" t="s">
        <v>200</v>
      </c>
      <c r="J6" s="3"/>
      <c r="K6" s="3" t="s">
        <v>200</v>
      </c>
      <c r="L6" s="3"/>
      <c r="M6" s="3" t="s">
        <v>200</v>
      </c>
      <c r="N6" s="3"/>
      <c r="O6" s="3" t="s">
        <v>200</v>
      </c>
      <c r="P6" s="3" t="s">
        <v>200</v>
      </c>
      <c r="Q6" s="3"/>
      <c r="R6" s="3" t="s">
        <v>200</v>
      </c>
      <c r="S6" s="3"/>
      <c r="T6" s="3" t="s">
        <v>200</v>
      </c>
      <c r="U6" s="3"/>
      <c r="V6" s="3" t="s">
        <v>200</v>
      </c>
      <c r="W6" s="3"/>
      <c r="X6" s="202">
        <f>IF(J6="X",15,0)+IF(L6="X",5,0)+IF(N6="X",15,0)+IF(P6="X",10,0)+IF(R6="X",15,0)+IF(T6="X",10,0)+IF(V6="X",30,0)</f>
        <v>65</v>
      </c>
      <c r="Y6" s="23" t="s">
        <v>226</v>
      </c>
    </row>
    <row r="7" spans="1:25" ht="83.25" customHeight="1" x14ac:dyDescent="0.25">
      <c r="B7" s="340"/>
      <c r="C7" s="141">
        <v>2.2000000000000002</v>
      </c>
      <c r="D7" s="140" t="s">
        <v>250</v>
      </c>
      <c r="E7" s="140" t="s">
        <v>252</v>
      </c>
      <c r="F7" s="3" t="s">
        <v>200</v>
      </c>
      <c r="G7" s="3"/>
      <c r="H7" s="3"/>
      <c r="I7" s="3" t="s">
        <v>200</v>
      </c>
      <c r="J7" s="3"/>
      <c r="K7" s="3" t="s">
        <v>200</v>
      </c>
      <c r="L7" s="3"/>
      <c r="M7" s="3" t="s">
        <v>200</v>
      </c>
      <c r="N7" s="3"/>
      <c r="O7" s="3" t="s">
        <v>200</v>
      </c>
      <c r="P7" s="3" t="s">
        <v>200</v>
      </c>
      <c r="Q7" s="3"/>
      <c r="R7" s="3" t="s">
        <v>200</v>
      </c>
      <c r="S7" s="3"/>
      <c r="T7" s="3" t="s">
        <v>200</v>
      </c>
      <c r="U7" s="3"/>
      <c r="V7" s="3" t="s">
        <v>200</v>
      </c>
      <c r="W7" s="3"/>
      <c r="X7" s="202">
        <f t="shared" si="0"/>
        <v>65</v>
      </c>
      <c r="Y7" s="23" t="s">
        <v>226</v>
      </c>
    </row>
    <row r="8" spans="1:25" ht="93" customHeight="1" x14ac:dyDescent="0.25">
      <c r="B8" s="339" t="s">
        <v>234</v>
      </c>
      <c r="C8" s="141">
        <v>3.1</v>
      </c>
      <c r="D8" s="140" t="s">
        <v>242</v>
      </c>
      <c r="E8" s="140" t="s">
        <v>255</v>
      </c>
      <c r="F8" s="3" t="s">
        <v>200</v>
      </c>
      <c r="G8" s="3"/>
      <c r="H8" s="3"/>
      <c r="I8" s="3" t="s">
        <v>200</v>
      </c>
      <c r="J8" s="3"/>
      <c r="K8" s="3" t="s">
        <v>200</v>
      </c>
      <c r="L8" s="3"/>
      <c r="M8" s="3" t="s">
        <v>200</v>
      </c>
      <c r="N8" s="3"/>
      <c r="O8" s="3" t="s">
        <v>200</v>
      </c>
      <c r="P8" s="3" t="s">
        <v>200</v>
      </c>
      <c r="Q8" s="3"/>
      <c r="R8" s="3" t="s">
        <v>200</v>
      </c>
      <c r="S8" s="3"/>
      <c r="T8" s="3" t="s">
        <v>200</v>
      </c>
      <c r="U8" s="3"/>
      <c r="V8" s="3"/>
      <c r="W8" s="3" t="s">
        <v>200</v>
      </c>
      <c r="X8" s="202">
        <f t="shared" ref="X8" si="1">IF(J8="X",15,0)+IF(L8="X",5,0)+IF(N8="X",15,0)+IF(P8="X",10,0)+IF(R8="X",15,0)+IF(T8="X",10,0)+IF(V8="X",30,0)</f>
        <v>35</v>
      </c>
      <c r="Y8" s="23" t="s">
        <v>226</v>
      </c>
    </row>
    <row r="9" spans="1:25" ht="84.75" customHeight="1" x14ac:dyDescent="0.25">
      <c r="B9" s="340"/>
      <c r="C9" s="141">
        <v>3.2</v>
      </c>
      <c r="D9" s="140" t="s">
        <v>244</v>
      </c>
      <c r="E9" s="140" t="s">
        <v>256</v>
      </c>
      <c r="F9" s="3" t="s">
        <v>200</v>
      </c>
      <c r="G9" s="3"/>
      <c r="H9" s="3" t="s">
        <v>200</v>
      </c>
      <c r="I9" s="3"/>
      <c r="J9" s="3"/>
      <c r="K9" s="3" t="s">
        <v>200</v>
      </c>
      <c r="L9" s="3" t="s">
        <v>200</v>
      </c>
      <c r="M9" s="3"/>
      <c r="N9" s="3"/>
      <c r="O9" s="3" t="s">
        <v>200</v>
      </c>
      <c r="P9" s="3" t="s">
        <v>200</v>
      </c>
      <c r="Q9" s="3"/>
      <c r="R9" s="3" t="s">
        <v>200</v>
      </c>
      <c r="S9" s="3"/>
      <c r="T9" s="3" t="s">
        <v>200</v>
      </c>
      <c r="U9" s="3"/>
      <c r="V9" s="3"/>
      <c r="W9" s="3" t="s">
        <v>200</v>
      </c>
      <c r="X9" s="202">
        <f>IF(J9="X",15,0)+IF(L9="X",5,0)+IF(N9="X",15,0)+IF(P9="X",10,0)+IF(R9="X",15,0)+IF(T9="X",10,0)+IF(V9="X",30,0)</f>
        <v>40</v>
      </c>
      <c r="Y9" s="23" t="s">
        <v>226</v>
      </c>
    </row>
    <row r="10" spans="1:25" ht="170.25" customHeight="1" x14ac:dyDescent="0.25">
      <c r="B10" s="291" t="s">
        <v>235</v>
      </c>
      <c r="C10" s="141">
        <v>4.0999999999999996</v>
      </c>
      <c r="D10" s="286" t="s">
        <v>258</v>
      </c>
      <c r="E10" s="286" t="s">
        <v>259</v>
      </c>
      <c r="F10" s="3" t="s">
        <v>200</v>
      </c>
      <c r="G10" s="3"/>
      <c r="H10" s="3"/>
      <c r="I10" s="3" t="s">
        <v>200</v>
      </c>
      <c r="J10" s="3"/>
      <c r="K10" s="3" t="s">
        <v>200</v>
      </c>
      <c r="L10" s="3"/>
      <c r="M10" s="3" t="s">
        <v>200</v>
      </c>
      <c r="N10" s="3"/>
      <c r="O10" s="3" t="s">
        <v>200</v>
      </c>
      <c r="P10" s="3" t="s">
        <v>200</v>
      </c>
      <c r="Q10" s="3"/>
      <c r="R10" s="3" t="s">
        <v>200</v>
      </c>
      <c r="S10" s="3"/>
      <c r="T10" s="3" t="s">
        <v>200</v>
      </c>
      <c r="U10" s="3"/>
      <c r="V10" s="3"/>
      <c r="W10" s="3" t="s">
        <v>200</v>
      </c>
      <c r="X10" s="202">
        <f>IF(J10="X",15,0)+IF(L10="X",5,0)+IF(N10="X",15,0)+IF(P10="X",10,0)+IF(R10="X",15,0)+IF(T10="X",10,0)+IF(V10="X",30,0)</f>
        <v>35</v>
      </c>
      <c r="Y10" s="287" t="s">
        <v>226</v>
      </c>
    </row>
    <row r="11" spans="1:25" ht="204.75" customHeight="1" x14ac:dyDescent="0.25">
      <c r="B11" s="228" t="s">
        <v>236</v>
      </c>
      <c r="C11" s="141">
        <v>5.0999999999999996</v>
      </c>
      <c r="D11" s="140" t="s">
        <v>261</v>
      </c>
      <c r="E11" s="140" t="s">
        <v>262</v>
      </c>
      <c r="F11" s="3" t="s">
        <v>200</v>
      </c>
      <c r="G11" s="3"/>
      <c r="H11" s="3"/>
      <c r="I11" s="3" t="s">
        <v>200</v>
      </c>
      <c r="J11" s="3"/>
      <c r="K11" s="3" t="s">
        <v>200</v>
      </c>
      <c r="L11" s="3"/>
      <c r="M11" s="3" t="s">
        <v>200</v>
      </c>
      <c r="N11" s="3"/>
      <c r="O11" s="3" t="s">
        <v>200</v>
      </c>
      <c r="P11" s="3" t="s">
        <v>200</v>
      </c>
      <c r="Q11" s="3"/>
      <c r="R11" s="3" t="s">
        <v>200</v>
      </c>
      <c r="S11" s="3"/>
      <c r="T11" s="3" t="s">
        <v>200</v>
      </c>
      <c r="U11" s="3"/>
      <c r="V11" s="3"/>
      <c r="W11" s="3" t="s">
        <v>200</v>
      </c>
      <c r="X11" s="202">
        <f t="shared" ref="X11" si="2">IF(J11="X",15,0)+IF(L11="X",5,0)+IF(N11="X",15,0)+IF(P11="X",10,0)+IF(R11="X",15,0)+IF(T11="X",10,0)+IF(V11="X",30,0)</f>
        <v>35</v>
      </c>
      <c r="Y11" s="23" t="s">
        <v>226</v>
      </c>
    </row>
    <row r="12" spans="1:25" ht="50.1" customHeight="1" x14ac:dyDescent="0.25">
      <c r="B12" s="334"/>
      <c r="C12" s="334"/>
      <c r="D12" s="334"/>
      <c r="E12" s="334"/>
      <c r="F12" s="334"/>
      <c r="G12" s="334"/>
      <c r="H12" s="334"/>
      <c r="I12" s="334"/>
      <c r="J12" s="334"/>
      <c r="K12" s="334"/>
      <c r="L12" s="334"/>
      <c r="M12" s="334"/>
      <c r="N12" s="334"/>
      <c r="O12" s="334"/>
      <c r="P12" s="334"/>
      <c r="Q12" s="334"/>
      <c r="R12" s="334"/>
      <c r="S12" s="334"/>
      <c r="T12" s="334"/>
      <c r="U12" s="334"/>
      <c r="V12" s="334"/>
      <c r="W12" s="334"/>
      <c r="X12" s="138"/>
      <c r="Y12" s="137"/>
    </row>
    <row r="14" spans="1:25" ht="27" customHeight="1" x14ac:dyDescent="0.25"/>
    <row r="15" spans="1:25" x14ac:dyDescent="0.25">
      <c r="C15" s="198"/>
      <c r="D15" s="199"/>
      <c r="F15" s="201"/>
      <c r="G15" s="201"/>
      <c r="H15" s="201"/>
      <c r="I15" s="201"/>
      <c r="J15" s="201"/>
      <c r="K15" s="201"/>
    </row>
    <row r="16" spans="1:25" x14ac:dyDescent="0.25">
      <c r="C16" s="200" t="s">
        <v>224</v>
      </c>
      <c r="F16" s="200" t="s">
        <v>225</v>
      </c>
      <c r="G16" s="136"/>
    </row>
  </sheetData>
  <customSheetViews>
    <customSheetView guid="{97D65C1E-976A-4956-97FC-0E8188ABCFAA}"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
    </customSheetView>
    <customSheetView guid="{ADD38025-F4B2-44E2-9D06-07A9BF0F3A51}"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2"/>
    </customSheetView>
    <customSheetView guid="{AF3BF2A1-5C19-43AE-A08B-3E418E8AE543}"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3"/>
    </customSheetView>
    <customSheetView guid="{CC42E740-ADA2-4B3E-AB77-9BBCCE9EC444}"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4"/>
    </customSheetView>
    <customSheetView guid="{DC041AD4-35AB-4F1B-9F3D-F08C88A9A16C}"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5"/>
    </customSheetView>
    <customSheetView guid="{C9A17BF0-2451-44C4-898F-CFB8403323EA}"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6"/>
    </customSheetView>
    <customSheetView guid="{E51A7B7A-B72C-4D0D-BEC9-3100296DDB1B}"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7"/>
    </customSheetView>
    <customSheetView guid="{D674221F-3F50-45D7-B99E-107AE99970DE}"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8"/>
    </customSheetView>
    <customSheetView guid="{C8C25E0F-313C-40E1-BC27-B55128053FAD}"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9"/>
    </customSheetView>
    <customSheetView guid="{31578BE1-199E-4DDD-BD28-180CDA7042A3}"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0"/>
    </customSheetView>
    <customSheetView guid="{915A0EBC-A358-405B-93F7-90752DA34B9F}"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1"/>
    </customSheetView>
    <customSheetView guid="{B74BB35E-E214-422E-BB39-6D168553F4C5}"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2"/>
    </customSheetView>
    <customSheetView guid="{C9A812A3-B23E-4057-8694-158B0DEE8D06}"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3"/>
    </customSheetView>
    <customSheetView guid="{D504B807-AE7E-4042-848D-21D8E9CBBAC1}"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4"/>
    </customSheetView>
    <customSheetView guid="{4890415D-ABA4-4363-9A7D-9DAD39F08A9F}" showPageBreaks="1" fitToPage="1" printArea="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5"/>
    </customSheetView>
    <customSheetView guid="{F7D68F61-F89A-4541-9A78-C25C58CA23E3}" showPageBreaks="1" fitToPage="1" printArea="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6"/>
    </customSheetView>
    <customSheetView guid="{D8BB7E15-0E8F-45FC-AD1A-6D8C295A087C}"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7"/>
    </customSheetView>
    <customSheetView guid="{42BB51DB-DC3E-4DA5-9499-5574EB19780E}"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8"/>
    </customSheetView>
    <customSheetView guid="{B83C9EB8-C964-4489-98C8-19C81BFAE010}" fitToPage="1" topLeftCell="B1">
      <pane xSplit="1" ySplit="3" topLeftCell="C4" activePane="bottomRight" state="frozen"/>
      <selection pane="bottomRight" activeCell="B90" sqref="B90:W90"/>
      <pageMargins left="0.70866141732283472" right="0.70866141732283472" top="0.74803149606299213" bottom="0.74803149606299213" header="0.31496062992125984" footer="0.31496062992125984"/>
      <printOptions horizontalCentered="1"/>
      <pageSetup paperSize="219" scale="81" fitToHeight="0" orientation="landscape" r:id="rId19"/>
    </customSheetView>
  </customSheetViews>
  <mergeCells count="30">
    <mergeCell ref="Y2:Y3"/>
    <mergeCell ref="X2:X3"/>
    <mergeCell ref="H2:I2"/>
    <mergeCell ref="J2:K2"/>
    <mergeCell ref="L2:M2"/>
    <mergeCell ref="R2:S2"/>
    <mergeCell ref="X1:Y1"/>
    <mergeCell ref="R1:S1"/>
    <mergeCell ref="J1:K1"/>
    <mergeCell ref="H1:I1"/>
    <mergeCell ref="P1:Q1"/>
    <mergeCell ref="N1:O1"/>
    <mergeCell ref="L1:M1"/>
    <mergeCell ref="V1:W1"/>
    <mergeCell ref="T1:U1"/>
    <mergeCell ref="F1:G1"/>
    <mergeCell ref="F2:G2"/>
    <mergeCell ref="C2:C3"/>
    <mergeCell ref="B4:B5"/>
    <mergeCell ref="D1:E1"/>
    <mergeCell ref="B12:W12"/>
    <mergeCell ref="T2:U2"/>
    <mergeCell ref="V2:W2"/>
    <mergeCell ref="E2:E3"/>
    <mergeCell ref="B2:B3"/>
    <mergeCell ref="D2:D3"/>
    <mergeCell ref="N2:O2"/>
    <mergeCell ref="P2:Q2"/>
    <mergeCell ref="B6:B7"/>
    <mergeCell ref="B8:B9"/>
  </mergeCells>
  <dataValidations count="1">
    <dataValidation type="list" allowBlank="1" showDropDown="1" showInputMessage="1" showErrorMessage="1" sqref="F4:W11" xr:uid="{00000000-0002-0000-0500-000000000000}">
      <formula1>"X"</formula1>
    </dataValidation>
  </dataValidations>
  <printOptions horizontalCentered="1"/>
  <pageMargins left="0.70866141732283472" right="0.70866141732283472" top="1.1417322834645669" bottom="0.15748031496062992" header="0.31496062992125984" footer="0.31496062992125984"/>
  <pageSetup paperSize="258" scale="79" fitToHeight="0" orientation="landscape" r:id="rId20"/>
  <drawing r:id="rId2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0000"/>
    <pageSetUpPr autoPageBreaks="0"/>
  </sheetPr>
  <dimension ref="A1:AZ37"/>
  <sheetViews>
    <sheetView showGridLines="0" view="pageBreakPreview" zoomScale="60" zoomScaleNormal="70" workbookViewId="0">
      <selection activeCell="E1" sqref="E1:V1"/>
    </sheetView>
  </sheetViews>
  <sheetFormatPr baseColWidth="10" defaultColWidth="11.42578125" defaultRowHeight="15" x14ac:dyDescent="0.25"/>
  <cols>
    <col min="1" max="1" width="5.7109375" style="4" customWidth="1"/>
    <col min="2" max="2" width="18.7109375" style="4" customWidth="1"/>
    <col min="3" max="6" width="5.7109375" style="4" customWidth="1"/>
    <col min="7" max="7" width="12.28515625" style="2" customWidth="1"/>
    <col min="8" max="8" width="7.7109375" style="2" customWidth="1"/>
    <col min="9" max="12" width="5.7109375" style="4" hidden="1" customWidth="1"/>
    <col min="13" max="13" width="13.140625" style="2" hidden="1" customWidth="1"/>
    <col min="14" max="14" width="7.7109375" style="2" hidden="1" customWidth="1"/>
    <col min="15" max="15" width="14.7109375" style="4" hidden="1" customWidth="1"/>
    <col min="16" max="16" width="11.42578125" style="4"/>
    <col min="17" max="17" width="5.7109375" style="4" hidden="1" customWidth="1"/>
    <col min="18" max="18" width="36.7109375" style="4" hidden="1" customWidth="1"/>
    <col min="19" max="22" width="5.7109375" style="4" hidden="1" customWidth="1"/>
    <col min="23" max="23" width="12.85546875" style="2" hidden="1" customWidth="1"/>
    <col min="24" max="24" width="10.7109375" style="2" hidden="1" customWidth="1"/>
    <col min="25" max="28" width="5.7109375" style="4" hidden="1" customWidth="1"/>
    <col min="29" max="29" width="14.140625" style="2" hidden="1" customWidth="1"/>
    <col min="30" max="30" width="10.7109375" style="2" hidden="1" customWidth="1"/>
    <col min="31" max="31" width="12.7109375" style="4" hidden="1" customWidth="1"/>
    <col min="32" max="32" width="0" style="4" hidden="1" customWidth="1"/>
    <col min="33" max="33" width="30.85546875" style="4" customWidth="1"/>
    <col min="34" max="34" width="12.140625" style="4" customWidth="1"/>
    <col min="35" max="35" width="7.28515625" style="4" customWidth="1"/>
    <col min="36" max="36" width="7.5703125" style="4" customWidth="1"/>
    <col min="37" max="37" width="7.28515625" style="4" customWidth="1"/>
    <col min="38" max="38" width="7.5703125" style="4" customWidth="1"/>
    <col min="39" max="49" width="5.7109375" style="4" hidden="1" customWidth="1"/>
    <col min="50" max="50" width="1.5703125" style="4" hidden="1" customWidth="1"/>
    <col min="51" max="51" width="11.42578125" style="4"/>
    <col min="52" max="52" width="17.140625" style="4" customWidth="1"/>
    <col min="53" max="55" width="11.42578125" style="4"/>
    <col min="56" max="56" width="16.140625" style="4" customWidth="1"/>
    <col min="57" max="16384" width="11.42578125" style="4"/>
  </cols>
  <sheetData>
    <row r="1" spans="1:52" ht="39.75" customHeight="1" x14ac:dyDescent="0.25"/>
    <row r="2" spans="1:52" ht="74.25" customHeight="1" x14ac:dyDescent="0.25">
      <c r="C2" s="317" t="s">
        <v>274</v>
      </c>
      <c r="D2" s="317"/>
      <c r="E2" s="317"/>
      <c r="F2" s="317"/>
      <c r="G2" s="317"/>
      <c r="H2" s="317"/>
      <c r="I2" s="317"/>
      <c r="J2" s="317"/>
      <c r="K2" s="317"/>
      <c r="L2" s="317"/>
      <c r="M2" s="317"/>
      <c r="N2" s="317"/>
      <c r="O2" s="317"/>
      <c r="W2" s="4"/>
      <c r="X2" s="4"/>
      <c r="AC2" s="4"/>
      <c r="AD2" s="4"/>
    </row>
    <row r="3" spans="1:52" ht="36" customHeight="1" thickBot="1" x14ac:dyDescent="0.3">
      <c r="C3" s="357" t="s">
        <v>290</v>
      </c>
      <c r="D3" s="357"/>
      <c r="E3" s="357"/>
      <c r="F3" s="357"/>
      <c r="G3" s="357"/>
      <c r="H3" s="357"/>
      <c r="I3" s="357" t="s">
        <v>202</v>
      </c>
      <c r="J3" s="357"/>
      <c r="K3" s="357"/>
      <c r="L3" s="357"/>
      <c r="M3" s="357"/>
      <c r="N3" s="357"/>
      <c r="O3" s="353" t="s">
        <v>179</v>
      </c>
      <c r="W3" s="4"/>
      <c r="X3" s="4"/>
      <c r="AC3" s="4"/>
      <c r="AD3" s="4"/>
      <c r="AG3" s="358" t="s">
        <v>122</v>
      </c>
      <c r="AH3" s="358"/>
      <c r="AI3" s="358"/>
      <c r="AJ3" s="358"/>
      <c r="AK3" s="358"/>
      <c r="AL3" s="358"/>
      <c r="AM3" s="358"/>
      <c r="AN3" s="358"/>
      <c r="AO3" s="358"/>
      <c r="AP3" s="358"/>
      <c r="AQ3" s="358"/>
      <c r="AR3" s="358"/>
      <c r="AS3" s="358"/>
      <c r="AT3" s="358"/>
      <c r="AU3" s="358"/>
      <c r="AV3" s="358"/>
      <c r="AW3" s="358"/>
      <c r="AX3" s="358"/>
      <c r="AY3" s="358"/>
      <c r="AZ3" s="358"/>
    </row>
    <row r="4" spans="1:52" s="37" customFormat="1" ht="36" customHeight="1" thickBot="1" x14ac:dyDescent="0.3">
      <c r="C4" s="354" t="s">
        <v>67</v>
      </c>
      <c r="D4" s="354"/>
      <c r="E4" s="354"/>
      <c r="F4" s="354"/>
      <c r="G4" s="337" t="s">
        <v>66</v>
      </c>
      <c r="H4" s="355" t="s">
        <v>86</v>
      </c>
      <c r="I4" s="354" t="s">
        <v>268</v>
      </c>
      <c r="J4" s="354"/>
      <c r="K4" s="354"/>
      <c r="L4" s="354"/>
      <c r="M4" s="337" t="s">
        <v>66</v>
      </c>
      <c r="N4" s="355" t="s">
        <v>86</v>
      </c>
      <c r="O4" s="353"/>
      <c r="AG4" s="234" t="s">
        <v>118</v>
      </c>
      <c r="AH4" s="234">
        <v>1</v>
      </c>
      <c r="AI4" s="234">
        <v>2</v>
      </c>
      <c r="AJ4" s="234">
        <v>3</v>
      </c>
      <c r="AK4" s="234">
        <v>4</v>
      </c>
      <c r="AL4" s="234">
        <v>5</v>
      </c>
      <c r="AM4" s="234">
        <v>6</v>
      </c>
      <c r="AN4" s="234">
        <v>7</v>
      </c>
      <c r="AO4" s="234">
        <v>8</v>
      </c>
      <c r="AP4" s="234">
        <v>9</v>
      </c>
      <c r="AQ4" s="234">
        <v>10</v>
      </c>
      <c r="AR4" s="234">
        <v>11</v>
      </c>
      <c r="AS4" s="234">
        <v>12</v>
      </c>
      <c r="AT4" s="234">
        <v>13</v>
      </c>
      <c r="AU4" s="234">
        <v>14</v>
      </c>
      <c r="AV4" s="234">
        <v>15</v>
      </c>
      <c r="AW4" s="234">
        <v>16</v>
      </c>
      <c r="AX4" s="234">
        <v>17</v>
      </c>
      <c r="AY4" s="237" t="s">
        <v>119</v>
      </c>
      <c r="AZ4" s="237" t="s">
        <v>120</v>
      </c>
    </row>
    <row r="5" spans="1:52" s="2" customFormat="1" ht="72" customHeight="1" thickTop="1" thickBot="1" x14ac:dyDescent="0.3">
      <c r="A5" s="35" t="s">
        <v>69</v>
      </c>
      <c r="B5" s="36" t="s">
        <v>65</v>
      </c>
      <c r="C5" s="25" t="s">
        <v>47</v>
      </c>
      <c r="D5" s="25" t="s">
        <v>48</v>
      </c>
      <c r="E5" s="25" t="s">
        <v>49</v>
      </c>
      <c r="F5" s="25" t="s">
        <v>50</v>
      </c>
      <c r="G5" s="337"/>
      <c r="H5" s="356"/>
      <c r="I5" s="25" t="s">
        <v>47</v>
      </c>
      <c r="J5" s="25" t="s">
        <v>48</v>
      </c>
      <c r="K5" s="25" t="s">
        <v>49</v>
      </c>
      <c r="L5" s="25" t="s">
        <v>50</v>
      </c>
      <c r="M5" s="337"/>
      <c r="N5" s="356"/>
      <c r="O5" s="353"/>
      <c r="Q5" s="40" t="s">
        <v>69</v>
      </c>
      <c r="R5" s="41" t="s">
        <v>65</v>
      </c>
      <c r="S5" s="40" t="s">
        <v>47</v>
      </c>
      <c r="T5" s="40" t="s">
        <v>48</v>
      </c>
      <c r="U5" s="40" t="s">
        <v>49</v>
      </c>
      <c r="V5" s="40" t="s">
        <v>50</v>
      </c>
      <c r="W5" s="24" t="s">
        <v>66</v>
      </c>
      <c r="X5" s="25" t="s">
        <v>101</v>
      </c>
      <c r="Y5" s="40" t="s">
        <v>47</v>
      </c>
      <c r="Z5" s="40" t="s">
        <v>48</v>
      </c>
      <c r="AA5" s="40" t="s">
        <v>49</v>
      </c>
      <c r="AB5" s="40" t="s">
        <v>50</v>
      </c>
      <c r="AC5" s="24" t="s">
        <v>66</v>
      </c>
      <c r="AD5" s="40" t="s">
        <v>101</v>
      </c>
      <c r="AE5" s="24" t="s">
        <v>102</v>
      </c>
      <c r="AG5" s="242" t="s">
        <v>26</v>
      </c>
      <c r="AH5" s="243">
        <v>2</v>
      </c>
      <c r="AI5" s="243">
        <v>2</v>
      </c>
      <c r="AJ5" s="244">
        <v>3</v>
      </c>
      <c r="AK5" s="243">
        <v>2</v>
      </c>
      <c r="AL5" s="243">
        <v>1</v>
      </c>
      <c r="AM5" s="244"/>
      <c r="AN5" s="243"/>
      <c r="AO5" s="243"/>
      <c r="AP5" s="243"/>
      <c r="AQ5" s="243"/>
      <c r="AR5" s="243"/>
      <c r="AS5" s="243"/>
      <c r="AT5" s="243"/>
      <c r="AU5" s="243"/>
      <c r="AV5" s="243"/>
      <c r="AW5" s="243"/>
      <c r="AX5" s="243"/>
      <c r="AY5" s="245">
        <f>SUM(AH5:AX5)</f>
        <v>10</v>
      </c>
      <c r="AZ5" s="246">
        <f t="shared" ref="AZ5:AZ10" si="0">AY5/$AY$11</f>
        <v>1</v>
      </c>
    </row>
    <row r="6" spans="1:52" ht="30" customHeight="1" thickTop="1" thickBot="1" x14ac:dyDescent="0.3">
      <c r="A6" s="2">
        <v>1</v>
      </c>
      <c r="B6" s="204" t="s">
        <v>263</v>
      </c>
      <c r="C6" s="3">
        <f>+'(1) Deporte Asociado'!H13</f>
        <v>0</v>
      </c>
      <c r="D6" s="3">
        <f>+'(1) Deporte Asociado'!H14</f>
        <v>0</v>
      </c>
      <c r="E6" s="3">
        <f>+'(1) Deporte Asociado'!H15</f>
        <v>1</v>
      </c>
      <c r="F6" s="3">
        <f>+'(1) Deporte Asociado'!H16</f>
        <v>1</v>
      </c>
      <c r="G6" s="24">
        <f>SUM(C6:F6)</f>
        <v>2</v>
      </c>
      <c r="H6" s="39">
        <f t="shared" ref="H6:H11" si="1">IF(F6&gt;0,F6/G6,IF(E6&gt;0,E6/G6,0))</f>
        <v>0.5</v>
      </c>
      <c r="I6" s="3">
        <f>'(1) Deporte Asociado'!O13</f>
        <v>0</v>
      </c>
      <c r="J6" s="3">
        <f>'(1) Deporte Asociado'!O14</f>
        <v>1</v>
      </c>
      <c r="K6" s="3">
        <f>'(1) Deporte Asociado'!O15</f>
        <v>0</v>
      </c>
      <c r="L6" s="3">
        <f>'(1) Deporte Asociado'!O16</f>
        <v>1</v>
      </c>
      <c r="M6" s="24">
        <f>SUM(I6:L6)</f>
        <v>2</v>
      </c>
      <c r="N6" s="39">
        <f>IF(L6&gt;0,L6/M6,IF(K6&gt;0,K6/M6,0))</f>
        <v>0.5</v>
      </c>
      <c r="O6" s="30">
        <f>H6-N6</f>
        <v>0</v>
      </c>
      <c r="Q6" s="41">
        <v>1</v>
      </c>
      <c r="R6" s="46" t="s">
        <v>62</v>
      </c>
      <c r="S6" s="42">
        <v>0</v>
      </c>
      <c r="T6" s="42">
        <v>0</v>
      </c>
      <c r="U6" s="42">
        <v>1</v>
      </c>
      <c r="V6" s="42">
        <v>1</v>
      </c>
      <c r="W6" s="41">
        <f>SUM(S6:V6)</f>
        <v>2</v>
      </c>
      <c r="X6" s="43">
        <v>0.5</v>
      </c>
      <c r="Y6" s="42">
        <v>0</v>
      </c>
      <c r="Z6" s="42">
        <v>1</v>
      </c>
      <c r="AA6" s="42">
        <v>0</v>
      </c>
      <c r="AB6" s="42">
        <v>1</v>
      </c>
      <c r="AC6" s="41">
        <f>SUM(Y6:AB6)</f>
        <v>2</v>
      </c>
      <c r="AD6" s="43">
        <v>0.5</v>
      </c>
      <c r="AE6" s="44">
        <v>0</v>
      </c>
      <c r="AG6" s="235" t="s">
        <v>27</v>
      </c>
      <c r="AH6" s="123"/>
      <c r="AI6" s="123"/>
      <c r="AJ6" s="123"/>
      <c r="AK6" s="124"/>
      <c r="AL6" s="123"/>
      <c r="AM6" s="124"/>
      <c r="AN6" s="124"/>
      <c r="AO6" s="123"/>
      <c r="AP6" s="123"/>
      <c r="AQ6" s="123"/>
      <c r="AR6" s="123"/>
      <c r="AS6" s="124"/>
      <c r="AT6" s="123"/>
      <c r="AU6" s="124"/>
      <c r="AV6" s="124"/>
      <c r="AW6" s="124"/>
      <c r="AX6" s="124"/>
      <c r="AY6" s="238">
        <f t="shared" ref="AY6:AY10" si="2">SUM(AH6:AX6)</f>
        <v>0</v>
      </c>
      <c r="AZ6" s="240">
        <f t="shared" si="0"/>
        <v>0</v>
      </c>
    </row>
    <row r="7" spans="1:52" ht="30" customHeight="1" thickTop="1" thickBot="1" x14ac:dyDescent="0.3">
      <c r="A7" s="2">
        <v>2</v>
      </c>
      <c r="B7" s="204" t="s">
        <v>264</v>
      </c>
      <c r="C7" s="3">
        <f>'(2) Juegos Intercolegiados'!H14</f>
        <v>0</v>
      </c>
      <c r="D7" s="3">
        <f>'(2) Juegos Intercolegiados'!H15</f>
        <v>0</v>
      </c>
      <c r="E7" s="3">
        <f>'(2) Juegos Intercolegiados'!H16</f>
        <v>1</v>
      </c>
      <c r="F7" s="3">
        <f>'(2) Juegos Intercolegiados'!H17</f>
        <v>1</v>
      </c>
      <c r="G7" s="24">
        <f t="shared" ref="G7:G11" si="3">SUM(C7:F7)</f>
        <v>2</v>
      </c>
      <c r="H7" s="39">
        <f t="shared" si="1"/>
        <v>0.5</v>
      </c>
      <c r="I7" s="3">
        <f>'(2) Juegos Intercolegiados'!O14</f>
        <v>0</v>
      </c>
      <c r="J7" s="3">
        <f>'(2) Juegos Intercolegiados'!O15</f>
        <v>0</v>
      </c>
      <c r="K7" s="3">
        <f>'(2) Juegos Intercolegiados'!O16</f>
        <v>1</v>
      </c>
      <c r="L7" s="3">
        <f>'(2) Juegos Intercolegiados'!O17</f>
        <v>1</v>
      </c>
      <c r="M7" s="24">
        <f t="shared" ref="M7:M11" si="4">SUM(I7:L7)</f>
        <v>2</v>
      </c>
      <c r="N7" s="39">
        <f t="shared" ref="N7:N11" si="5">IF(L7&gt;0,L7/M7,IF(K7&gt;0,K7/M7,0))</f>
        <v>0.5</v>
      </c>
      <c r="O7" s="30">
        <f t="shared" ref="O7:O11" si="6">H7-N7</f>
        <v>0</v>
      </c>
      <c r="Q7" s="41">
        <v>2</v>
      </c>
      <c r="R7" s="46" t="s">
        <v>55</v>
      </c>
      <c r="S7" s="42">
        <v>0</v>
      </c>
      <c r="T7" s="42">
        <v>0</v>
      </c>
      <c r="U7" s="42">
        <v>0</v>
      </c>
      <c r="V7" s="42">
        <v>4</v>
      </c>
      <c r="W7" s="41">
        <f t="shared" ref="W7:W10" si="7">SUM(S7:V7)</f>
        <v>4</v>
      </c>
      <c r="X7" s="43">
        <v>1</v>
      </c>
      <c r="Y7" s="42">
        <v>0</v>
      </c>
      <c r="Z7" s="42">
        <v>0</v>
      </c>
      <c r="AA7" s="42">
        <v>0</v>
      </c>
      <c r="AB7" s="42">
        <v>4</v>
      </c>
      <c r="AC7" s="41">
        <f>SUM(Y7:AB7)</f>
        <v>4</v>
      </c>
      <c r="AD7" s="43">
        <v>1</v>
      </c>
      <c r="AE7" s="44">
        <v>0</v>
      </c>
      <c r="AG7" s="235" t="s">
        <v>13</v>
      </c>
      <c r="AH7" s="123"/>
      <c r="AI7" s="123"/>
      <c r="AJ7" s="123"/>
      <c r="AK7" s="124"/>
      <c r="AL7" s="124"/>
      <c r="AM7" s="123"/>
      <c r="AN7" s="123"/>
      <c r="AO7" s="124"/>
      <c r="AP7" s="123"/>
      <c r="AQ7" s="124"/>
      <c r="AR7" s="124"/>
      <c r="AS7" s="123"/>
      <c r="AT7" s="124"/>
      <c r="AU7" s="123"/>
      <c r="AV7" s="123"/>
      <c r="AW7" s="124"/>
      <c r="AX7" s="123"/>
      <c r="AY7" s="238">
        <f t="shared" si="2"/>
        <v>0</v>
      </c>
      <c r="AZ7" s="240">
        <f t="shared" si="0"/>
        <v>0</v>
      </c>
    </row>
    <row r="8" spans="1:52" ht="30" customHeight="1" thickTop="1" thickBot="1" x14ac:dyDescent="0.3">
      <c r="A8" s="2">
        <v>3</v>
      </c>
      <c r="B8" s="204" t="s">
        <v>265</v>
      </c>
      <c r="C8" s="3">
        <f>'(3) Deporte Social y C'!H14</f>
        <v>0</v>
      </c>
      <c r="D8" s="3">
        <f>'(3) Deporte Social y C'!H15</f>
        <v>0</v>
      </c>
      <c r="E8" s="3">
        <f>'(3) Deporte Social y C'!H16</f>
        <v>0</v>
      </c>
      <c r="F8" s="3">
        <f>'(3) Deporte Social y C'!H17</f>
        <v>2</v>
      </c>
      <c r="G8" s="24">
        <f t="shared" si="3"/>
        <v>2</v>
      </c>
      <c r="H8" s="39">
        <f t="shared" si="1"/>
        <v>1</v>
      </c>
      <c r="I8" s="3">
        <f>'(3) Deporte Social y C'!O14</f>
        <v>0</v>
      </c>
      <c r="J8" s="3">
        <f>'(3) Deporte Social y C'!O15</f>
        <v>0</v>
      </c>
      <c r="K8" s="3">
        <f>'(3) Deporte Social y C'!O16</f>
        <v>0</v>
      </c>
      <c r="L8" s="3">
        <f>'(3) Deporte Social y C'!O17</f>
        <v>2</v>
      </c>
      <c r="M8" s="24">
        <f t="shared" si="4"/>
        <v>2</v>
      </c>
      <c r="N8" s="39">
        <f t="shared" si="5"/>
        <v>1</v>
      </c>
      <c r="O8" s="30">
        <f t="shared" si="6"/>
        <v>0</v>
      </c>
      <c r="Q8" s="41">
        <v>3</v>
      </c>
      <c r="R8" s="46" t="s">
        <v>63</v>
      </c>
      <c r="S8" s="42">
        <v>0</v>
      </c>
      <c r="T8" s="42">
        <v>0</v>
      </c>
      <c r="U8" s="42">
        <v>0</v>
      </c>
      <c r="V8" s="42">
        <v>8</v>
      </c>
      <c r="W8" s="41">
        <f t="shared" si="7"/>
        <v>8</v>
      </c>
      <c r="X8" s="43">
        <v>1</v>
      </c>
      <c r="Y8" s="42">
        <v>0</v>
      </c>
      <c r="Z8" s="42">
        <v>0</v>
      </c>
      <c r="AA8" s="42">
        <v>0</v>
      </c>
      <c r="AB8" s="42">
        <v>8</v>
      </c>
      <c r="AC8" s="41">
        <f t="shared" ref="AC8:AC10" si="8">SUM(Y8:AB8)</f>
        <v>8</v>
      </c>
      <c r="AD8" s="43">
        <v>1</v>
      </c>
      <c r="AE8" s="44">
        <v>0</v>
      </c>
      <c r="AG8" s="235" t="s">
        <v>23</v>
      </c>
      <c r="AH8" s="124"/>
      <c r="AI8" s="124"/>
      <c r="AJ8" s="124"/>
      <c r="AK8" s="124"/>
      <c r="AL8" s="124"/>
      <c r="AM8" s="124"/>
      <c r="AN8" s="123"/>
      <c r="AO8" s="124"/>
      <c r="AP8" s="124"/>
      <c r="AQ8" s="123"/>
      <c r="AR8" s="123"/>
      <c r="AS8" s="124"/>
      <c r="AT8" s="124"/>
      <c r="AU8" s="124"/>
      <c r="AV8" s="123"/>
      <c r="AW8" s="123"/>
      <c r="AX8" s="124"/>
      <c r="AY8" s="238">
        <f t="shared" si="2"/>
        <v>0</v>
      </c>
      <c r="AZ8" s="240">
        <f t="shared" si="0"/>
        <v>0</v>
      </c>
    </row>
    <row r="9" spans="1:52" ht="30" customHeight="1" thickTop="1" thickBot="1" x14ac:dyDescent="0.3">
      <c r="A9" s="2">
        <v>4</v>
      </c>
      <c r="B9" s="204" t="s">
        <v>267</v>
      </c>
      <c r="C9" s="3">
        <f>'(4) Recreacion y Aprove T'!H13</f>
        <v>0</v>
      </c>
      <c r="D9" s="3">
        <f>'(4) Recreacion y Aprove T'!H14</f>
        <v>0</v>
      </c>
      <c r="E9" s="3">
        <f>'(4) Recreacion y Aprove T'!H15</f>
        <v>0</v>
      </c>
      <c r="F9" s="3">
        <f>'(4) Recreacion y Aprove T'!H16</f>
        <v>1</v>
      </c>
      <c r="G9" s="24">
        <f t="shared" si="3"/>
        <v>1</v>
      </c>
      <c r="H9" s="39">
        <f t="shared" si="1"/>
        <v>1</v>
      </c>
      <c r="I9" s="3">
        <f>'(4) Recreacion y Aprove T'!O13</f>
        <v>0</v>
      </c>
      <c r="J9" s="3">
        <f>'(4) Recreacion y Aprove T'!O14</f>
        <v>0</v>
      </c>
      <c r="K9" s="3">
        <f>'(4) Recreacion y Aprove T'!O15</f>
        <v>0</v>
      </c>
      <c r="L9" s="3">
        <f>'(4) Recreacion y Aprove T'!O16</f>
        <v>1</v>
      </c>
      <c r="M9" s="24">
        <f t="shared" si="4"/>
        <v>1</v>
      </c>
      <c r="N9" s="39">
        <f t="shared" si="5"/>
        <v>1</v>
      </c>
      <c r="O9" s="30">
        <f>H9-N9</f>
        <v>0</v>
      </c>
      <c r="Q9" s="41">
        <v>4</v>
      </c>
      <c r="R9" s="46" t="s">
        <v>64</v>
      </c>
      <c r="S9" s="42">
        <v>0</v>
      </c>
      <c r="T9" s="42">
        <v>0</v>
      </c>
      <c r="U9" s="42">
        <v>1</v>
      </c>
      <c r="V9" s="42">
        <v>2</v>
      </c>
      <c r="W9" s="41">
        <f t="shared" si="7"/>
        <v>3</v>
      </c>
      <c r="X9" s="43">
        <v>0.66666666666666663</v>
      </c>
      <c r="Y9" s="42">
        <v>0</v>
      </c>
      <c r="Z9" s="42">
        <v>1</v>
      </c>
      <c r="AA9" s="42">
        <v>0</v>
      </c>
      <c r="AB9" s="42">
        <v>2</v>
      </c>
      <c r="AC9" s="41">
        <f t="shared" si="8"/>
        <v>3</v>
      </c>
      <c r="AD9" s="43">
        <v>0.66666666666666663</v>
      </c>
      <c r="AE9" s="44">
        <v>0</v>
      </c>
      <c r="AG9" s="235" t="s">
        <v>28</v>
      </c>
      <c r="AH9" s="123"/>
      <c r="AI9" s="123"/>
      <c r="AJ9" s="123"/>
      <c r="AK9" s="123"/>
      <c r="AL9" s="123"/>
      <c r="AM9" s="123"/>
      <c r="AN9" s="123"/>
      <c r="AO9" s="123"/>
      <c r="AP9" s="123"/>
      <c r="AQ9" s="123"/>
      <c r="AR9" s="123"/>
      <c r="AS9" s="123"/>
      <c r="AT9" s="124"/>
      <c r="AU9" s="124"/>
      <c r="AV9" s="123"/>
      <c r="AW9" s="123"/>
      <c r="AX9" s="123"/>
      <c r="AY9" s="238">
        <f t="shared" si="2"/>
        <v>0</v>
      </c>
      <c r="AZ9" s="240">
        <f t="shared" si="0"/>
        <v>0</v>
      </c>
    </row>
    <row r="10" spans="1:52" ht="30" customHeight="1" thickTop="1" thickBot="1" x14ac:dyDescent="0.3">
      <c r="A10" s="2">
        <v>5</v>
      </c>
      <c r="B10" s="204" t="s">
        <v>266</v>
      </c>
      <c r="C10" s="3">
        <f>'(5) Habitos y Estilo VS'!H14</f>
        <v>0</v>
      </c>
      <c r="D10" s="3">
        <f>'(5) Habitos y Estilo VS'!H15</f>
        <v>0</v>
      </c>
      <c r="E10" s="3">
        <f>'(5) Habitos y Estilo VS'!H16</f>
        <v>0</v>
      </c>
      <c r="F10" s="3">
        <f>'(5) Habitos y Estilo VS'!H17</f>
        <v>1</v>
      </c>
      <c r="G10" s="24">
        <f t="shared" si="3"/>
        <v>1</v>
      </c>
      <c r="H10" s="39">
        <f t="shared" si="1"/>
        <v>1</v>
      </c>
      <c r="I10" s="3">
        <f>'(5) Habitos y Estilo VS'!O14</f>
        <v>0</v>
      </c>
      <c r="J10" s="3">
        <f>'(5) Habitos y Estilo VS'!O15</f>
        <v>0</v>
      </c>
      <c r="K10" s="3">
        <f>'(5) Habitos y Estilo VS'!O16</f>
        <v>0</v>
      </c>
      <c r="L10" s="3">
        <f>'(5) Habitos y Estilo VS'!O17</f>
        <v>1</v>
      </c>
      <c r="M10" s="24">
        <f t="shared" si="4"/>
        <v>1</v>
      </c>
      <c r="N10" s="39">
        <f t="shared" si="5"/>
        <v>1</v>
      </c>
      <c r="O10" s="30">
        <f t="shared" si="6"/>
        <v>0</v>
      </c>
      <c r="Q10" s="41">
        <v>5</v>
      </c>
      <c r="R10" s="46" t="s">
        <v>54</v>
      </c>
      <c r="S10" s="42">
        <v>0</v>
      </c>
      <c r="T10" s="42">
        <v>0</v>
      </c>
      <c r="U10" s="42">
        <v>4</v>
      </c>
      <c r="V10" s="42">
        <v>3</v>
      </c>
      <c r="W10" s="41">
        <f t="shared" si="7"/>
        <v>7</v>
      </c>
      <c r="X10" s="43">
        <v>0.42857142857142855</v>
      </c>
      <c r="Y10" s="42">
        <v>0</v>
      </c>
      <c r="Z10" s="42">
        <v>4</v>
      </c>
      <c r="AA10" s="42">
        <v>1</v>
      </c>
      <c r="AB10" s="42">
        <v>2</v>
      </c>
      <c r="AC10" s="41">
        <f t="shared" si="8"/>
        <v>7</v>
      </c>
      <c r="AD10" s="43">
        <v>0.2857142857142857</v>
      </c>
      <c r="AE10" s="44">
        <v>0.14285714285714285</v>
      </c>
      <c r="AG10" s="236" t="s">
        <v>58</v>
      </c>
      <c r="AH10" s="121"/>
      <c r="AI10" s="121"/>
      <c r="AJ10" s="121"/>
      <c r="AK10" s="121"/>
      <c r="AL10" s="121"/>
      <c r="AM10" s="122"/>
      <c r="AN10" s="121"/>
      <c r="AO10" s="122"/>
      <c r="AP10" s="122"/>
      <c r="AQ10" s="121"/>
      <c r="AR10" s="121"/>
      <c r="AS10" s="122"/>
      <c r="AT10" s="122"/>
      <c r="AU10" s="121"/>
      <c r="AV10" s="122"/>
      <c r="AW10" s="122"/>
      <c r="AX10" s="122"/>
      <c r="AY10" s="238">
        <f t="shared" si="2"/>
        <v>0</v>
      </c>
      <c r="AZ10" s="240">
        <f t="shared" si="0"/>
        <v>0</v>
      </c>
    </row>
    <row r="11" spans="1:52" ht="30" customHeight="1" thickBot="1" x14ac:dyDescent="0.3">
      <c r="A11" s="2"/>
      <c r="B11" s="129" t="s">
        <v>68</v>
      </c>
      <c r="C11" s="130">
        <f>SUM(C6:C10)</f>
        <v>0</v>
      </c>
      <c r="D11" s="130">
        <f>SUM(D6:D10)</f>
        <v>0</v>
      </c>
      <c r="E11" s="130">
        <f>SUM(E6:E10)</f>
        <v>2</v>
      </c>
      <c r="F11" s="130">
        <f>SUM(F6:F10)</f>
        <v>6</v>
      </c>
      <c r="G11" s="95">
        <f t="shared" si="3"/>
        <v>8</v>
      </c>
      <c r="H11" s="131">
        <f t="shared" si="1"/>
        <v>0.75</v>
      </c>
      <c r="I11" s="130">
        <f>SUM(I6:I10)</f>
        <v>0</v>
      </c>
      <c r="J11" s="130">
        <f>SUM(J6:J10)</f>
        <v>1</v>
      </c>
      <c r="K11" s="130">
        <f>SUM(K6:K10)</f>
        <v>1</v>
      </c>
      <c r="L11" s="130">
        <f>SUM(L6:L10)</f>
        <v>6</v>
      </c>
      <c r="M11" s="130">
        <f t="shared" si="4"/>
        <v>8</v>
      </c>
      <c r="N11" s="131">
        <f t="shared" si="5"/>
        <v>0.75</v>
      </c>
      <c r="O11" s="132">
        <f t="shared" si="6"/>
        <v>0</v>
      </c>
      <c r="Q11" s="128"/>
      <c r="R11" s="46"/>
      <c r="S11" s="42"/>
      <c r="T11" s="42"/>
      <c r="U11" s="42"/>
      <c r="V11" s="42"/>
      <c r="W11" s="41"/>
      <c r="X11" s="43"/>
      <c r="Y11" s="42"/>
      <c r="Z11" s="42"/>
      <c r="AA11" s="42"/>
      <c r="AB11" s="42"/>
      <c r="AC11" s="41"/>
      <c r="AD11" s="43"/>
      <c r="AE11" s="44"/>
      <c r="AG11" s="82" t="s">
        <v>121</v>
      </c>
      <c r="AH11" s="83">
        <v>2</v>
      </c>
      <c r="AI11" s="83">
        <v>1</v>
      </c>
      <c r="AJ11" s="83">
        <v>4</v>
      </c>
      <c r="AK11" s="83">
        <v>8</v>
      </c>
      <c r="AL11" s="83">
        <v>3</v>
      </c>
      <c r="AM11" s="83">
        <v>7</v>
      </c>
      <c r="AN11" s="83">
        <v>5</v>
      </c>
      <c r="AO11" s="83">
        <v>5</v>
      </c>
      <c r="AP11" s="83">
        <v>3</v>
      </c>
      <c r="AQ11" s="83">
        <v>1</v>
      </c>
      <c r="AR11" s="83">
        <v>4</v>
      </c>
      <c r="AS11" s="83">
        <v>5</v>
      </c>
      <c r="AT11" s="83">
        <v>6</v>
      </c>
      <c r="AU11" s="83">
        <v>4</v>
      </c>
      <c r="AV11" s="83">
        <v>4</v>
      </c>
      <c r="AW11" s="83">
        <v>4</v>
      </c>
      <c r="AX11" s="83">
        <v>4</v>
      </c>
      <c r="AY11" s="239">
        <f>SUM(AY5:AY10)</f>
        <v>10</v>
      </c>
      <c r="AZ11" s="241">
        <v>1</v>
      </c>
    </row>
    <row r="12" spans="1:52" ht="41.25" customHeight="1" x14ac:dyDescent="0.25">
      <c r="A12" s="2"/>
      <c r="Q12" s="45"/>
      <c r="R12" s="41" t="s">
        <v>68</v>
      </c>
      <c r="S12" s="41">
        <f>SUM(S6:S11)</f>
        <v>0</v>
      </c>
      <c r="T12" s="41">
        <f>SUM(T6:T11)</f>
        <v>0</v>
      </c>
      <c r="U12" s="41">
        <f>SUM(U6:U11)</f>
        <v>6</v>
      </c>
      <c r="V12" s="41">
        <f>SUM(V6:V11)</f>
        <v>18</v>
      </c>
      <c r="W12" s="41">
        <f>SUM(W6:W11)</f>
        <v>24</v>
      </c>
      <c r="X12" s="43">
        <v>0.35714285714285715</v>
      </c>
      <c r="Y12" s="41">
        <f>SUM(Y6:Y11)</f>
        <v>0</v>
      </c>
      <c r="Z12" s="41">
        <f>SUM(Z6:Z11)</f>
        <v>6</v>
      </c>
      <c r="AA12" s="41">
        <f>SUM(AA6:AA11)</f>
        <v>1</v>
      </c>
      <c r="AB12" s="41">
        <f>SUM(AB6:AB11)</f>
        <v>17</v>
      </c>
      <c r="AC12" s="41">
        <f>SUM(AC6:AC11)</f>
        <v>24</v>
      </c>
      <c r="AD12" s="43">
        <v>0.34285714285714286</v>
      </c>
      <c r="AE12" s="44">
        <v>1.428571428571429E-2</v>
      </c>
    </row>
    <row r="13" spans="1:52" ht="30" customHeight="1" x14ac:dyDescent="0.25">
      <c r="A13" s="2"/>
    </row>
    <row r="14" spans="1:52" ht="30" customHeight="1" x14ac:dyDescent="0.25">
      <c r="A14" s="2"/>
    </row>
    <row r="15" spans="1:52" ht="30" customHeight="1" x14ac:dyDescent="0.25">
      <c r="A15" s="2"/>
      <c r="G15" s="4"/>
      <c r="H15" s="229"/>
      <c r="I15" s="229"/>
      <c r="J15" s="229"/>
      <c r="K15" s="229"/>
      <c r="L15" s="229"/>
      <c r="M15" s="229"/>
      <c r="N15" s="229"/>
      <c r="O15" s="229"/>
    </row>
    <row r="16" spans="1:52" ht="33.75" customHeight="1" x14ac:dyDescent="0.25">
      <c r="A16" s="2"/>
      <c r="G16" s="4"/>
      <c r="H16" s="4"/>
      <c r="M16" s="4"/>
      <c r="N16" s="4"/>
    </row>
    <row r="17" spans="1:51" ht="36.75" customHeight="1" x14ac:dyDescent="0.25">
      <c r="A17" s="2"/>
      <c r="G17" s="4"/>
      <c r="H17" s="4"/>
      <c r="M17" s="4"/>
      <c r="N17" s="4"/>
      <c r="W17" s="4"/>
      <c r="X17" s="4"/>
      <c r="AC17" s="4"/>
      <c r="AD17" s="4"/>
    </row>
    <row r="18" spans="1:51" ht="30" customHeight="1" x14ac:dyDescent="0.25">
      <c r="A18" s="2"/>
      <c r="G18" s="4"/>
      <c r="H18" s="4"/>
      <c r="M18" s="4"/>
      <c r="N18" s="4"/>
      <c r="W18" s="4"/>
      <c r="X18" s="4"/>
      <c r="AC18" s="4"/>
      <c r="AD18" s="4"/>
    </row>
    <row r="19" spans="1:51" ht="30" customHeight="1" x14ac:dyDescent="0.25">
      <c r="A19" s="2"/>
      <c r="G19" s="4"/>
      <c r="H19" s="4"/>
      <c r="M19" s="4"/>
      <c r="N19" s="4"/>
      <c r="W19" s="4"/>
      <c r="X19" s="4"/>
      <c r="AC19" s="4"/>
      <c r="AD19" s="4"/>
      <c r="AH19" s="233"/>
      <c r="AI19" s="233"/>
      <c r="AJ19" s="233"/>
      <c r="AK19" s="233"/>
      <c r="AL19" s="233"/>
      <c r="AM19" s="233"/>
      <c r="AN19" s="233"/>
      <c r="AO19" s="233"/>
      <c r="AP19" s="233"/>
      <c r="AQ19" s="233"/>
      <c r="AR19" s="233"/>
      <c r="AS19" s="233"/>
      <c r="AT19" s="233"/>
      <c r="AU19" s="233"/>
      <c r="AV19" s="233"/>
      <c r="AW19" s="233"/>
      <c r="AX19" s="233"/>
      <c r="AY19" s="233"/>
    </row>
    <row r="20" spans="1:51" ht="30" customHeight="1" x14ac:dyDescent="0.25">
      <c r="A20" s="2"/>
      <c r="G20" s="4"/>
      <c r="H20" s="4"/>
      <c r="M20" s="4"/>
      <c r="N20" s="4"/>
      <c r="W20" s="4"/>
      <c r="X20" s="4"/>
      <c r="AC20" s="4"/>
      <c r="AD20" s="4"/>
      <c r="AH20" s="232" t="s">
        <v>291</v>
      </c>
      <c r="AM20" s="2"/>
    </row>
    <row r="21" spans="1:51" ht="30" customHeight="1" x14ac:dyDescent="0.25">
      <c r="A21" s="2"/>
      <c r="G21" s="4"/>
      <c r="H21" s="4"/>
      <c r="M21" s="4"/>
      <c r="N21" s="4"/>
      <c r="W21" s="4"/>
      <c r="X21" s="4"/>
      <c r="AC21" s="4"/>
      <c r="AD21" s="4"/>
      <c r="AH21" s="232" t="s">
        <v>271</v>
      </c>
      <c r="AM21" s="2"/>
    </row>
    <row r="22" spans="1:51" ht="9.75" customHeight="1" x14ac:dyDescent="0.25">
      <c r="A22" s="2"/>
      <c r="G22" s="4"/>
      <c r="H22" s="4"/>
      <c r="M22" s="4"/>
      <c r="N22" s="4"/>
      <c r="W22" s="4"/>
      <c r="X22" s="4"/>
      <c r="AC22" s="4"/>
      <c r="AD22" s="4"/>
      <c r="AI22" s="33"/>
      <c r="AJ22" s="33"/>
      <c r="AK22" s="33"/>
      <c r="AL22" s="33"/>
      <c r="AM22" s="32"/>
    </row>
    <row r="23" spans="1:51" ht="30" customHeight="1" x14ac:dyDescent="0.25">
      <c r="A23" s="2"/>
      <c r="G23" s="4"/>
      <c r="H23" s="4"/>
      <c r="M23" s="4"/>
      <c r="N23" s="4"/>
      <c r="W23" s="4"/>
      <c r="X23" s="4"/>
      <c r="AC23" s="4"/>
      <c r="AD23" s="4"/>
      <c r="AH23" s="352" t="s">
        <v>180</v>
      </c>
      <c r="AI23" s="352"/>
      <c r="AJ23" s="230" t="s">
        <v>227</v>
      </c>
      <c r="AK23" s="230"/>
      <c r="AL23" s="230"/>
      <c r="AM23" s="230"/>
    </row>
    <row r="24" spans="1:51" ht="30" customHeight="1" x14ac:dyDescent="0.25">
      <c r="A24" s="2"/>
      <c r="AH24" s="352" t="s">
        <v>228</v>
      </c>
      <c r="AI24" s="352"/>
      <c r="AJ24" s="230" t="s">
        <v>269</v>
      </c>
      <c r="AK24" s="230"/>
      <c r="AL24" s="230"/>
      <c r="AM24" s="230"/>
    </row>
    <row r="25" spans="1:51" ht="30" customHeight="1" x14ac:dyDescent="0.25">
      <c r="A25" s="2"/>
      <c r="AH25" s="352" t="s">
        <v>181</v>
      </c>
      <c r="AI25" s="352"/>
      <c r="AJ25" s="231" t="s">
        <v>289</v>
      </c>
      <c r="AK25" s="231"/>
      <c r="AL25" s="231"/>
      <c r="AM25" s="231"/>
    </row>
    <row r="26" spans="1:51" ht="30" customHeight="1" x14ac:dyDescent="0.25">
      <c r="A26" s="2"/>
    </row>
    <row r="27" spans="1:51" s="2" customFormat="1" ht="30" customHeight="1" x14ac:dyDescent="0.25">
      <c r="A27" s="4"/>
      <c r="B27" s="4"/>
      <c r="C27" s="4"/>
      <c r="D27" s="4"/>
      <c r="E27" s="4"/>
      <c r="F27" s="4"/>
      <c r="I27" s="4"/>
      <c r="J27" s="4"/>
      <c r="K27" s="4"/>
      <c r="L27" s="4"/>
      <c r="O27" s="4"/>
      <c r="Q27" s="4"/>
      <c r="R27" s="4"/>
      <c r="S27" s="4"/>
      <c r="T27" s="4"/>
      <c r="U27" s="4"/>
      <c r="V27" s="4"/>
      <c r="Y27" s="4"/>
      <c r="Z27" s="4"/>
      <c r="AA27" s="4"/>
      <c r="AB27" s="4"/>
      <c r="AE27" s="4"/>
    </row>
    <row r="31" spans="1:51" x14ac:dyDescent="0.25">
      <c r="B31" s="2"/>
      <c r="H31" s="4"/>
      <c r="M31" s="4"/>
      <c r="N31" s="4"/>
    </row>
    <row r="32" spans="1:51" ht="15.75" x14ac:dyDescent="0.25">
      <c r="G32" s="4"/>
      <c r="H32" s="229"/>
      <c r="I32" s="229"/>
      <c r="J32" s="229"/>
      <c r="K32" s="229"/>
      <c r="L32" s="229"/>
      <c r="M32" s="229"/>
      <c r="N32" s="229"/>
      <c r="O32" s="229"/>
    </row>
    <row r="33" spans="7:15" ht="15.75" x14ac:dyDescent="0.25">
      <c r="G33" s="4"/>
      <c r="H33" s="206"/>
      <c r="I33" s="206"/>
      <c r="J33" s="206"/>
      <c r="K33" s="206"/>
      <c r="L33" s="206"/>
      <c r="M33" s="206"/>
      <c r="N33" s="206"/>
      <c r="O33" s="206"/>
    </row>
    <row r="34" spans="7:15" x14ac:dyDescent="0.25">
      <c r="G34" s="4"/>
      <c r="H34" s="32"/>
      <c r="I34" s="33"/>
      <c r="J34" s="33"/>
      <c r="K34" s="33"/>
      <c r="L34" s="33"/>
      <c r="M34" s="32"/>
      <c r="N34" s="32"/>
      <c r="O34" s="33"/>
    </row>
    <row r="35" spans="7:15" x14ac:dyDescent="0.25">
      <c r="G35" s="4"/>
    </row>
    <row r="36" spans="7:15" x14ac:dyDescent="0.25">
      <c r="G36" s="4"/>
    </row>
    <row r="37" spans="7:15" x14ac:dyDescent="0.25">
      <c r="G37" s="4"/>
    </row>
  </sheetData>
  <customSheetViews>
    <customSheetView guid="{97D65C1E-976A-4956-97FC-0E8188ABCFAA}"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
    </customSheetView>
    <customSheetView guid="{ADD38025-F4B2-44E2-9D06-07A9BF0F3A51}"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2"/>
    </customSheetView>
    <customSheetView guid="{AF3BF2A1-5C19-43AE-A08B-3E418E8AE543}"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3"/>
    </customSheetView>
    <customSheetView guid="{CC42E740-ADA2-4B3E-AB77-9BBCCE9EC444}"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4"/>
    </customSheetView>
    <customSheetView guid="{DC041AD4-35AB-4F1B-9F3D-F08C88A9A16C}"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5"/>
    </customSheetView>
    <customSheetView guid="{C9A17BF0-2451-44C4-898F-CFB8403323EA}"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6"/>
    </customSheetView>
    <customSheetView guid="{E51A7B7A-B72C-4D0D-BEC9-3100296DDB1B}"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7"/>
    </customSheetView>
    <customSheetView guid="{D674221F-3F50-45D7-B99E-107AE99970DE}"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8"/>
    </customSheetView>
    <customSheetView guid="{C8C25E0F-313C-40E1-BC27-B55128053FAD}"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9"/>
    </customSheetView>
    <customSheetView guid="{31578BE1-199E-4DDD-BD28-180CDA7042A3}"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0"/>
    </customSheetView>
    <customSheetView guid="{915A0EBC-A358-405B-93F7-90752DA34B9F}"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1"/>
    </customSheetView>
    <customSheetView guid="{B74BB35E-E214-422E-BB39-6D168553F4C5}"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2"/>
    </customSheetView>
    <customSheetView guid="{C9A812A3-B23E-4057-8694-158B0DEE8D06}"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3"/>
    </customSheetView>
    <customSheetView guid="{D504B807-AE7E-4042-848D-21D8E9CBBAC1}"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4"/>
    </customSheetView>
    <customSheetView guid="{4890415D-ABA4-4363-9A7D-9DAD39F08A9F}" scale="161" showGridLines="0" fitToPage="1" printArea="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5"/>
    </customSheetView>
    <customSheetView guid="{F7D68F61-F89A-4541-9A78-C25C58CA23E3}" scale="161" showGridLines="0" fitToPage="1" printArea="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6"/>
    </customSheetView>
    <customSheetView guid="{D8BB7E15-0E8F-45FC-AD1A-6D8C295A087C}"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7"/>
    </customSheetView>
    <customSheetView guid="{42BB51DB-DC3E-4DA5-9499-5574EB19780E}"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8"/>
    </customSheetView>
    <customSheetView guid="{B83C9EB8-C964-4489-98C8-19C81BFAE010}" scale="161" showGridLines="0" fitToPage="1" hiddenColumns="1" topLeftCell="A4">
      <selection activeCell="A10" sqref="A10"/>
      <pageMargins left="1.0236220472440944" right="0.70866141732283472" top="1.1811023622047245" bottom="0.94488188976377963" header="0.31496062992125984" footer="0.31496062992125984"/>
      <printOptions horizontalCentered="1"/>
      <pageSetup scale="74" orientation="portrait" r:id="rId19"/>
    </customSheetView>
  </customSheetViews>
  <mergeCells count="14">
    <mergeCell ref="AH25:AI25"/>
    <mergeCell ref="AH24:AI24"/>
    <mergeCell ref="AH23:AI23"/>
    <mergeCell ref="C2:O2"/>
    <mergeCell ref="O3:O5"/>
    <mergeCell ref="I4:L4"/>
    <mergeCell ref="H4:H5"/>
    <mergeCell ref="C3:H3"/>
    <mergeCell ref="N4:N5"/>
    <mergeCell ref="I3:N3"/>
    <mergeCell ref="M4:M5"/>
    <mergeCell ref="C4:F4"/>
    <mergeCell ref="G4:G5"/>
    <mergeCell ref="AG3:AZ3"/>
  </mergeCells>
  <conditionalFormatting sqref="H6:H11 N6:N11">
    <cfRule type="cellIs" dxfId="10" priority="17" operator="greaterThan">
      <formula>0.5</formula>
    </cfRule>
    <cfRule type="cellIs" dxfId="9" priority="18" operator="lessThanOrEqual">
      <formula>0.2</formula>
    </cfRule>
  </conditionalFormatting>
  <conditionalFormatting sqref="M6:M11 AC6:AC11">
    <cfRule type="cellIs" dxfId="8" priority="23" operator="notEqual">
      <formula>$G6</formula>
    </cfRule>
  </conditionalFormatting>
  <conditionalFormatting sqref="O6:O11">
    <cfRule type="cellIs" dxfId="7" priority="9" operator="lessThan">
      <formula>0</formula>
    </cfRule>
    <cfRule type="cellIs" dxfId="6" priority="10" operator="greaterThan">
      <formula>0</formula>
    </cfRule>
  </conditionalFormatting>
  <conditionalFormatting sqref="X6:X12 AD6:AD12">
    <cfRule type="cellIs" dxfId="5" priority="11" operator="greaterThan">
      <formula>0.5</formula>
    </cfRule>
    <cfRule type="cellIs" dxfId="4" priority="12" operator="lessThanOrEqual">
      <formula>0.2</formula>
    </cfRule>
  </conditionalFormatting>
  <printOptions horizontalCentered="1"/>
  <pageMargins left="0.23622047244094491" right="0.31496062992125984" top="0.39370078740157483" bottom="0.15748031496062992" header="0.31496062992125984" footer="0.31496062992125984"/>
  <pageSetup paperSize="258" scale="66" fitToHeight="0" orientation="landscape" r:id="rId20"/>
  <drawing r:id="rId2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0000"/>
    <pageSetUpPr autoPageBreaks="0"/>
  </sheetPr>
  <dimension ref="A1:AC21"/>
  <sheetViews>
    <sheetView showGridLines="0" topLeftCell="A4" zoomScale="70" zoomScaleNormal="70" workbookViewId="0">
      <selection activeCell="E1" sqref="E1:V1"/>
    </sheetView>
  </sheetViews>
  <sheetFormatPr baseColWidth="10" defaultRowHeight="15" x14ac:dyDescent="0.25"/>
  <cols>
    <col min="1" max="1" width="4.7109375" customWidth="1"/>
    <col min="2" max="2" width="3.7109375" style="5" customWidth="1"/>
    <col min="3" max="3" width="5.7109375" style="27" customWidth="1"/>
    <col min="4" max="8" width="16.7109375" style="5" customWidth="1"/>
    <col min="9" max="10" width="7.7109375" customWidth="1"/>
    <col min="11" max="11" width="3.7109375" style="5" hidden="1" customWidth="1"/>
    <col min="12" max="12" width="5.7109375" style="27" hidden="1" customWidth="1"/>
    <col min="13" max="17" width="16.7109375" style="5" hidden="1" customWidth="1"/>
  </cols>
  <sheetData>
    <row r="1" spans="1:29" ht="96" customHeight="1" x14ac:dyDescent="0.25">
      <c r="A1" s="115"/>
      <c r="B1" s="115"/>
      <c r="C1" s="115"/>
      <c r="D1" s="115"/>
      <c r="E1" s="362" t="s">
        <v>275</v>
      </c>
      <c r="F1" s="362"/>
      <c r="G1" s="362"/>
      <c r="H1" s="362"/>
      <c r="I1" s="362"/>
      <c r="J1" s="362"/>
      <c r="K1" s="362"/>
      <c r="L1" s="362"/>
      <c r="M1" s="362"/>
      <c r="N1" s="362"/>
      <c r="O1" s="362"/>
      <c r="P1" s="362"/>
      <c r="Q1" s="362"/>
      <c r="R1" s="362"/>
      <c r="S1" s="362"/>
      <c r="T1" s="362"/>
      <c r="U1" s="362"/>
      <c r="V1" s="362"/>
    </row>
    <row r="2" spans="1:29" ht="36" customHeight="1" x14ac:dyDescent="0.25"/>
    <row r="3" spans="1:29" s="5" customFormat="1" ht="36" customHeight="1" x14ac:dyDescent="0.2">
      <c r="A3" s="15"/>
      <c r="C3" s="247"/>
      <c r="D3" s="364" t="s">
        <v>197</v>
      </c>
      <c r="E3" s="364"/>
      <c r="F3" s="364"/>
      <c r="G3" s="364"/>
      <c r="H3" s="364"/>
      <c r="I3" s="8"/>
      <c r="K3" s="363" t="s">
        <v>201</v>
      </c>
      <c r="L3" s="363"/>
      <c r="M3" s="363"/>
      <c r="N3" s="363"/>
      <c r="O3" s="363"/>
      <c r="P3" s="363"/>
      <c r="Q3" s="363"/>
      <c r="R3" s="8"/>
      <c r="V3" s="14"/>
      <c r="AB3" s="359"/>
      <c r="AC3" s="359"/>
    </row>
    <row r="4" spans="1:29" s="5" customFormat="1" ht="80.099999999999994" customHeight="1" x14ac:dyDescent="0.2">
      <c r="A4" s="15"/>
      <c r="B4" s="360" t="s">
        <v>84</v>
      </c>
      <c r="C4" s="27" t="s">
        <v>78</v>
      </c>
      <c r="D4" s="151"/>
      <c r="E4" s="149"/>
      <c r="F4" s="145">
        <v>1</v>
      </c>
      <c r="G4" s="147"/>
      <c r="H4" s="147"/>
      <c r="I4" s="8"/>
      <c r="K4" s="360" t="s">
        <v>84</v>
      </c>
      <c r="L4" s="27" t="s">
        <v>78</v>
      </c>
      <c r="M4" s="151">
        <v>1</v>
      </c>
      <c r="N4" s="149">
        <v>1</v>
      </c>
      <c r="O4" s="145">
        <v>2</v>
      </c>
      <c r="P4" s="147"/>
      <c r="Q4" s="147"/>
      <c r="R4" s="8"/>
      <c r="V4" s="14"/>
      <c r="AB4" s="360"/>
      <c r="AC4" s="27"/>
    </row>
    <row r="5" spans="1:29" s="5" customFormat="1" ht="80.099999999999994" customHeight="1" x14ac:dyDescent="0.2">
      <c r="A5" s="15"/>
      <c r="B5" s="360"/>
      <c r="C5" s="27" t="s">
        <v>77</v>
      </c>
      <c r="D5" s="158"/>
      <c r="E5" s="146"/>
      <c r="F5" s="146"/>
      <c r="G5" s="145">
        <f>1+1</f>
        <v>2</v>
      </c>
      <c r="H5" s="147"/>
      <c r="I5" s="8"/>
      <c r="K5" s="360"/>
      <c r="L5" s="27" t="s">
        <v>77</v>
      </c>
      <c r="M5" s="159">
        <v>1</v>
      </c>
      <c r="N5" s="146">
        <v>1</v>
      </c>
      <c r="O5" s="146"/>
      <c r="P5" s="145"/>
      <c r="Q5" s="147"/>
      <c r="R5" s="8"/>
      <c r="V5" s="14"/>
      <c r="AB5" s="360"/>
      <c r="AC5" s="27"/>
    </row>
    <row r="6" spans="1:29" s="5" customFormat="1" ht="80.099999999999994" customHeight="1" x14ac:dyDescent="0.2">
      <c r="A6" s="15"/>
      <c r="B6" s="360"/>
      <c r="C6" s="27" t="s">
        <v>76</v>
      </c>
      <c r="D6" s="152"/>
      <c r="E6" s="153"/>
      <c r="F6" s="149">
        <v>1</v>
      </c>
      <c r="G6" s="145">
        <f>1+1+1</f>
        <v>3</v>
      </c>
      <c r="H6" s="145">
        <v>1</v>
      </c>
      <c r="I6" s="8"/>
      <c r="K6" s="360"/>
      <c r="L6" s="27" t="s">
        <v>76</v>
      </c>
      <c r="M6" s="152">
        <v>1</v>
      </c>
      <c r="N6" s="153">
        <v>2</v>
      </c>
      <c r="O6" s="149"/>
      <c r="P6" s="145"/>
      <c r="Q6" s="145"/>
      <c r="R6" s="8"/>
      <c r="V6" s="14"/>
      <c r="AB6" s="360"/>
      <c r="AC6" s="27"/>
    </row>
    <row r="7" spans="1:29" s="5" customFormat="1" ht="80.099999999999994" customHeight="1" x14ac:dyDescent="0.2">
      <c r="A7" s="15"/>
      <c r="B7" s="360"/>
      <c r="C7" s="27" t="s">
        <v>75</v>
      </c>
      <c r="D7" s="148"/>
      <c r="E7" s="154"/>
      <c r="F7" s="153"/>
      <c r="G7" s="149"/>
      <c r="H7" s="147"/>
      <c r="I7" s="8"/>
      <c r="K7" s="360"/>
      <c r="L7" s="27" t="s">
        <v>75</v>
      </c>
      <c r="M7" s="152">
        <v>3</v>
      </c>
      <c r="N7" s="154">
        <v>6</v>
      </c>
      <c r="O7" s="153"/>
      <c r="P7" s="149"/>
      <c r="Q7" s="147"/>
      <c r="R7" s="8"/>
      <c r="V7" s="14"/>
      <c r="AB7" s="360"/>
      <c r="AC7" s="27"/>
    </row>
    <row r="8" spans="1:29" s="5" customFormat="1" ht="80.099999999999994" customHeight="1" thickBot="1" x14ac:dyDescent="0.25">
      <c r="A8" s="15"/>
      <c r="B8" s="360"/>
      <c r="C8" s="27" t="s">
        <v>74</v>
      </c>
      <c r="D8" s="157"/>
      <c r="E8" s="156"/>
      <c r="F8" s="155"/>
      <c r="G8" s="150">
        <v>1</v>
      </c>
      <c r="H8" s="150">
        <v>1</v>
      </c>
      <c r="I8" s="8"/>
      <c r="K8" s="360"/>
      <c r="L8" s="27" t="s">
        <v>74</v>
      </c>
      <c r="M8" s="157">
        <v>36</v>
      </c>
      <c r="N8" s="156">
        <v>13</v>
      </c>
      <c r="O8" s="155">
        <v>12</v>
      </c>
      <c r="P8" s="150">
        <v>4</v>
      </c>
      <c r="Q8" s="150">
        <v>2</v>
      </c>
      <c r="R8" s="8"/>
      <c r="V8" s="14"/>
      <c r="AB8" s="360"/>
      <c r="AC8" s="27"/>
    </row>
    <row r="9" spans="1:29" s="28" customFormat="1" ht="36" customHeight="1" thickTop="1" x14ac:dyDescent="0.25">
      <c r="A9" s="29"/>
      <c r="D9" s="28" t="s">
        <v>79</v>
      </c>
      <c r="E9" s="28" t="s">
        <v>80</v>
      </c>
      <c r="F9" s="28" t="s">
        <v>81</v>
      </c>
      <c r="G9" s="28" t="s">
        <v>82</v>
      </c>
      <c r="H9" s="28" t="s">
        <v>83</v>
      </c>
      <c r="M9" s="28" t="s">
        <v>79</v>
      </c>
      <c r="N9" s="28" t="s">
        <v>80</v>
      </c>
      <c r="O9" s="28" t="s">
        <v>81</v>
      </c>
      <c r="P9" s="28" t="s">
        <v>82</v>
      </c>
      <c r="Q9" s="28" t="s">
        <v>83</v>
      </c>
    </row>
    <row r="10" spans="1:29" s="5" customFormat="1" ht="24" customHeight="1" x14ac:dyDescent="0.2">
      <c r="A10" s="15"/>
      <c r="C10" s="27"/>
      <c r="D10" s="361" t="s">
        <v>85</v>
      </c>
      <c r="E10" s="361"/>
      <c r="F10" s="361"/>
      <c r="G10" s="361"/>
      <c r="H10" s="361"/>
      <c r="I10" s="8"/>
      <c r="L10" s="27"/>
      <c r="M10" s="361" t="s">
        <v>85</v>
      </c>
      <c r="N10" s="361"/>
      <c r="O10" s="361"/>
      <c r="P10" s="361"/>
      <c r="Q10" s="361"/>
      <c r="R10" s="8"/>
      <c r="V10" s="14"/>
      <c r="AC10" s="27"/>
    </row>
    <row r="14" spans="1:29" s="125" customFormat="1" ht="15.75" x14ac:dyDescent="0.25">
      <c r="B14" s="126"/>
      <c r="C14" s="127"/>
      <c r="D14" s="233"/>
      <c r="E14" s="233"/>
      <c r="F14" s="4"/>
      <c r="G14" s="4"/>
      <c r="H14" s="4"/>
      <c r="I14" s="4"/>
      <c r="J14" s="4"/>
      <c r="K14" s="4"/>
      <c r="L14" s="4"/>
      <c r="M14" s="4"/>
      <c r="N14" s="4"/>
      <c r="O14" s="4"/>
      <c r="P14" s="4"/>
      <c r="Q14" s="4"/>
      <c r="R14" s="4"/>
      <c r="S14" s="4"/>
      <c r="T14" s="4"/>
      <c r="U14" s="4"/>
      <c r="V14" s="4"/>
      <c r="W14" s="4"/>
      <c r="X14" s="4"/>
      <c r="Y14" s="4"/>
    </row>
    <row r="15" spans="1:29" ht="23.25" customHeight="1" x14ac:dyDescent="0.25">
      <c r="D15" s="232" t="s">
        <v>270</v>
      </c>
      <c r="E15" s="4"/>
      <c r="F15" s="4"/>
      <c r="G15" s="4"/>
      <c r="H15" s="4"/>
      <c r="I15" s="2"/>
      <c r="J15" s="4"/>
      <c r="K15" s="4"/>
      <c r="L15" s="4"/>
      <c r="M15" s="4"/>
      <c r="N15" s="4"/>
      <c r="O15" s="4"/>
      <c r="P15" s="4"/>
      <c r="Q15" s="4"/>
      <c r="R15" s="4"/>
      <c r="S15" s="4"/>
      <c r="T15" s="4"/>
      <c r="U15" s="4"/>
      <c r="V15" s="4"/>
      <c r="W15" s="4"/>
      <c r="X15" s="4"/>
      <c r="Y15" s="4"/>
    </row>
    <row r="16" spans="1:29" ht="25.5" customHeight="1" x14ac:dyDescent="0.25">
      <c r="D16" s="232" t="s">
        <v>271</v>
      </c>
      <c r="E16" s="4"/>
      <c r="F16" s="4"/>
      <c r="G16" s="4"/>
      <c r="H16" s="4"/>
      <c r="I16" s="2"/>
      <c r="J16" s="4"/>
      <c r="K16" s="4"/>
      <c r="L16" s="4"/>
      <c r="M16" s="4"/>
      <c r="N16" s="4"/>
      <c r="O16" s="4"/>
      <c r="P16" s="4"/>
      <c r="Q16" s="4"/>
      <c r="R16" s="4"/>
      <c r="S16" s="4"/>
      <c r="T16" s="4"/>
      <c r="U16" s="4"/>
      <c r="V16" s="4"/>
      <c r="W16" s="4"/>
      <c r="X16" s="4"/>
      <c r="Y16" s="4"/>
    </row>
    <row r="17" spans="4:25" ht="25.5" customHeight="1" x14ac:dyDescent="0.25">
      <c r="D17" s="4"/>
      <c r="E17" s="33"/>
      <c r="F17" s="33"/>
      <c r="G17" s="33"/>
      <c r="H17" s="33"/>
      <c r="I17" s="32"/>
      <c r="J17" s="4"/>
      <c r="K17" s="4"/>
      <c r="L17" s="4"/>
      <c r="M17" s="4"/>
      <c r="N17" s="4"/>
      <c r="O17" s="4"/>
      <c r="P17" s="4"/>
      <c r="Q17" s="4"/>
      <c r="R17" s="4"/>
      <c r="S17" s="4"/>
      <c r="T17" s="4"/>
      <c r="U17" s="4"/>
      <c r="V17" s="4"/>
      <c r="W17" s="4"/>
      <c r="X17" s="4"/>
      <c r="Y17" s="4"/>
    </row>
    <row r="18" spans="4:25" ht="15.75" x14ac:dyDescent="0.25">
      <c r="D18" s="205" t="s">
        <v>180</v>
      </c>
      <c r="E18" s="230" t="s">
        <v>227</v>
      </c>
      <c r="G18" s="230"/>
      <c r="H18" s="230"/>
      <c r="I18" s="230"/>
      <c r="J18" s="4"/>
      <c r="K18" s="4"/>
      <c r="L18" s="4"/>
      <c r="M18" s="4"/>
      <c r="N18" s="4"/>
      <c r="O18" s="4"/>
      <c r="P18" s="4"/>
      <c r="Q18" s="4"/>
      <c r="R18" s="4"/>
      <c r="S18" s="4"/>
      <c r="T18" s="4"/>
      <c r="U18" s="4"/>
      <c r="V18" s="4"/>
      <c r="W18" s="4"/>
      <c r="X18" s="4"/>
      <c r="Y18" s="4"/>
    </row>
    <row r="19" spans="4:25" ht="30.75" customHeight="1" x14ac:dyDescent="0.25">
      <c r="D19" s="205" t="s">
        <v>228</v>
      </c>
      <c r="E19" s="230" t="s">
        <v>269</v>
      </c>
      <c r="G19" s="230"/>
      <c r="H19" s="230"/>
      <c r="I19" s="230"/>
      <c r="J19" s="4"/>
      <c r="K19" s="4"/>
      <c r="L19" s="4"/>
      <c r="M19" s="4"/>
      <c r="N19" s="4"/>
      <c r="O19" s="4"/>
      <c r="P19" s="4"/>
      <c r="Q19" s="4"/>
      <c r="R19" s="4"/>
      <c r="S19" s="4"/>
      <c r="T19" s="4"/>
      <c r="U19" s="4"/>
      <c r="V19" s="4"/>
      <c r="W19" s="4"/>
      <c r="X19" s="4"/>
      <c r="Y19" s="4"/>
    </row>
    <row r="20" spans="4:25" ht="26.25" customHeight="1" x14ac:dyDescent="0.25">
      <c r="D20" s="205" t="s">
        <v>181</v>
      </c>
      <c r="E20" s="231" t="s">
        <v>272</v>
      </c>
      <c r="G20" s="231"/>
      <c r="H20" s="231"/>
      <c r="I20" s="231"/>
      <c r="J20" s="4"/>
      <c r="K20" s="4"/>
      <c r="L20" s="4"/>
      <c r="M20" s="4"/>
      <c r="N20" s="4"/>
      <c r="O20" s="4"/>
      <c r="P20" s="4"/>
      <c r="Q20" s="4"/>
      <c r="R20" s="4"/>
      <c r="S20" s="4"/>
      <c r="T20" s="4"/>
      <c r="U20" s="4"/>
      <c r="V20" s="4"/>
      <c r="W20" s="4"/>
      <c r="X20" s="4"/>
      <c r="Y20" s="4"/>
    </row>
    <row r="21" spans="4:25" ht="23.25" customHeight="1" x14ac:dyDescent="0.25"/>
  </sheetData>
  <customSheetViews>
    <customSheetView guid="{97D65C1E-976A-4956-97FC-0E8188ABCFAA}" scale="55" showGridLines="0" fitToPage="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
    </customSheetView>
    <customSheetView guid="{ADD38025-F4B2-44E2-9D06-07A9BF0F3A51}" scale="55" showGridLines="0" fitToPage="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2"/>
    </customSheetView>
    <customSheetView guid="{AF3BF2A1-5C19-43AE-A08B-3E418E8AE543}"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3"/>
    </customSheetView>
    <customSheetView guid="{CC42E740-ADA2-4B3E-AB77-9BBCCE9EC444}"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4"/>
    </customSheetView>
    <customSheetView guid="{DC041AD4-35AB-4F1B-9F3D-F08C88A9A16C}"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5"/>
    </customSheetView>
    <customSheetView guid="{C9A17BF0-2451-44C4-898F-CFB8403323EA}"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6"/>
    </customSheetView>
    <customSheetView guid="{E51A7B7A-B72C-4D0D-BEC9-3100296DDB1B}"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7"/>
    </customSheetView>
    <customSheetView guid="{D674221F-3F50-45D7-B99E-107AE99970DE}"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8"/>
    </customSheetView>
    <customSheetView guid="{C8C25E0F-313C-40E1-BC27-B55128053FAD}"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9"/>
    </customSheetView>
    <customSheetView guid="{31578BE1-199E-4DDD-BD28-180CDA7042A3}"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0"/>
    </customSheetView>
    <customSheetView guid="{915A0EBC-A358-405B-93F7-90752DA34B9F}"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1"/>
    </customSheetView>
    <customSheetView guid="{B74BB35E-E214-422E-BB39-6D168553F4C5}"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2"/>
    </customSheetView>
    <customSheetView guid="{C9A812A3-B23E-4057-8694-158B0DEE8D06}"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3"/>
    </customSheetView>
    <customSheetView guid="{D504B807-AE7E-4042-848D-21D8E9CBBAC1}"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4"/>
    </customSheetView>
    <customSheetView guid="{4890415D-ABA4-4363-9A7D-9DAD39F08A9F}" scale="90" showGridLines="0" fitToPage="1" printArea="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5"/>
    </customSheetView>
    <customSheetView guid="{F7D68F61-F89A-4541-9A78-C25C58CA23E3}" scale="90" showGridLines="0" fitToPage="1" printArea="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6"/>
    </customSheetView>
    <customSheetView guid="{D8BB7E15-0E8F-45FC-AD1A-6D8C295A087C}"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7"/>
    </customSheetView>
    <customSheetView guid="{42BB51DB-DC3E-4DA5-9499-5574EB19780E}"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8"/>
    </customSheetView>
    <customSheetView guid="{B83C9EB8-C964-4489-98C8-19C81BFAE010}" scale="90" showGridLines="0" fitToPage="1" topLeftCell="C1">
      <selection activeCell="D4" sqref="D4"/>
      <pageMargins left="1.299212598425197" right="0.70866141732283472" top="0.74803149606299213" bottom="0.74803149606299213" header="0.31496062992125984" footer="0.31496062992125984"/>
      <printOptions horizontalCentered="1" verticalCentered="1"/>
      <pageSetup scale="71" orientation="landscape" r:id="rId19"/>
    </customSheetView>
  </customSheetViews>
  <mergeCells count="9">
    <mergeCell ref="B4:B8"/>
    <mergeCell ref="D10:H10"/>
    <mergeCell ref="D3:H3"/>
    <mergeCell ref="AB3:AC3"/>
    <mergeCell ref="AB4:AB8"/>
    <mergeCell ref="K4:K8"/>
    <mergeCell ref="M10:Q10"/>
    <mergeCell ref="E1:V1"/>
    <mergeCell ref="K3:Q3"/>
  </mergeCells>
  <conditionalFormatting sqref="I3:I10">
    <cfRule type="cellIs" dxfId="3" priority="2" operator="equal">
      <formula>"EXTREMA"</formula>
    </cfRule>
    <cfRule type="cellIs" dxfId="2" priority="3" operator="equal">
      <formula>"ALTA"</formula>
    </cfRule>
    <cfRule type="cellIs" dxfId="1" priority="4" operator="equal">
      <formula>"MODERADA"</formula>
    </cfRule>
    <cfRule type="cellIs" dxfId="0" priority="5" operator="equal">
      <formula>"BAJA"</formula>
    </cfRule>
  </conditionalFormatting>
  <printOptions horizontalCentered="1" verticalCentered="1"/>
  <pageMargins left="0.31496062992125984" right="0.31496062992125984" top="0.15748031496062992" bottom="0.35433070866141736" header="0.31496062992125984" footer="0.31496062992125984"/>
  <pageSetup paperSize="258" scale="75" fitToWidth="0" orientation="landscape" r:id="rId20"/>
  <drawing r:id="rId2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14"/>
  <sheetViews>
    <sheetView showGridLines="0" topLeftCell="R1" zoomScaleNormal="100" workbookViewId="0">
      <selection activeCell="C3" sqref="C3:E5"/>
    </sheetView>
  </sheetViews>
  <sheetFormatPr baseColWidth="10" defaultColWidth="11.42578125" defaultRowHeight="24" customHeight="1" x14ac:dyDescent="0.25"/>
  <cols>
    <col min="1" max="1" width="20.7109375" style="31" customWidth="1"/>
    <col min="2" max="2" width="4.7109375" style="31" customWidth="1"/>
    <col min="3" max="4" width="20.7109375" style="31" customWidth="1"/>
    <col min="5" max="5" width="4.7109375" style="31" customWidth="1"/>
    <col min="6" max="6" width="5.7109375" style="31" customWidth="1"/>
    <col min="7" max="7" width="12.7109375" style="31" customWidth="1"/>
    <col min="8" max="8" width="40.7109375" style="31" customWidth="1"/>
    <col min="9" max="9" width="4.7109375" style="31" customWidth="1"/>
    <col min="10" max="10" width="5.7109375" style="31" customWidth="1"/>
    <col min="11" max="11" width="12.7109375" style="32" customWidth="1"/>
    <col min="12" max="16" width="16.7109375" style="33" customWidth="1"/>
    <col min="17" max="17" width="10.7109375" style="31" customWidth="1"/>
    <col min="18" max="18" width="11.42578125" style="31"/>
    <col min="19" max="19" width="6.7109375" style="33" customWidth="1"/>
    <col min="20" max="20" width="16.7109375" style="33" customWidth="1"/>
    <col min="21" max="21" width="6.7109375" style="33" customWidth="1"/>
    <col min="22" max="22" width="16.7109375" style="33" customWidth="1"/>
    <col min="23" max="23" width="6.7109375" style="33" customWidth="1"/>
    <col min="24" max="24" width="16.7109375" style="33" customWidth="1"/>
    <col min="25" max="25" width="6.7109375" style="33" customWidth="1"/>
    <col min="26" max="26" width="16.7109375" style="31" customWidth="1"/>
    <col min="27" max="28" width="11.42578125" style="31"/>
    <col min="29" max="29" width="16.7109375" style="31" customWidth="1"/>
    <col min="30" max="30" width="20.5703125" style="31" customWidth="1"/>
    <col min="31" max="31" width="5.7109375" style="31" customWidth="1"/>
    <col min="32" max="32" width="20.7109375" style="31" customWidth="1"/>
    <col min="33" max="33" width="36.7109375" style="31" customWidth="1"/>
    <col min="34" max="16384" width="11.42578125" style="31"/>
  </cols>
  <sheetData>
    <row r="1" spans="1:33" ht="24" customHeight="1" thickBot="1" x14ac:dyDescent="0.3">
      <c r="AC1" s="84" t="s">
        <v>103</v>
      </c>
    </row>
    <row r="2" spans="1:33" ht="24" customHeight="1" thickBot="1" x14ac:dyDescent="0.3">
      <c r="J2" s="377" t="s">
        <v>46</v>
      </c>
      <c r="K2" s="378"/>
      <c r="L2" s="375" t="s">
        <v>6</v>
      </c>
      <c r="M2" s="375"/>
      <c r="N2" s="375"/>
      <c r="O2" s="375"/>
      <c r="P2" s="376"/>
      <c r="S2" s="372" t="s">
        <v>100</v>
      </c>
      <c r="T2" s="372"/>
      <c r="U2" s="372"/>
      <c r="V2" s="372"/>
      <c r="W2" s="372"/>
      <c r="X2" s="372"/>
      <c r="Y2" s="372"/>
      <c r="Z2" s="372"/>
      <c r="AC2" s="85" t="s">
        <v>104</v>
      </c>
    </row>
    <row r="3" spans="1:33" ht="24" customHeight="1" x14ac:dyDescent="0.25">
      <c r="A3" s="62" t="s">
        <v>25</v>
      </c>
      <c r="B3" s="34"/>
      <c r="C3" s="384" t="s">
        <v>29</v>
      </c>
      <c r="D3" s="385"/>
      <c r="F3" s="386" t="s">
        <v>31</v>
      </c>
      <c r="G3" s="387"/>
      <c r="H3" s="388"/>
      <c r="J3" s="379"/>
      <c r="K3" s="380"/>
      <c r="L3" s="50" t="s">
        <v>42</v>
      </c>
      <c r="M3" s="50" t="s">
        <v>43</v>
      </c>
      <c r="N3" s="50" t="s">
        <v>12</v>
      </c>
      <c r="O3" s="50" t="s">
        <v>44</v>
      </c>
      <c r="P3" s="51" t="s">
        <v>45</v>
      </c>
      <c r="S3" s="372" t="s">
        <v>98</v>
      </c>
      <c r="T3" s="372"/>
      <c r="U3" s="372"/>
      <c r="V3" s="381"/>
      <c r="W3" s="390" t="s">
        <v>99</v>
      </c>
      <c r="X3" s="391"/>
      <c r="Y3" s="391"/>
      <c r="Z3" s="391"/>
      <c r="AC3" s="86" t="s">
        <v>20</v>
      </c>
      <c r="AF3" s="368" t="s">
        <v>51</v>
      </c>
      <c r="AG3" s="369"/>
    </row>
    <row r="4" spans="1:33" ht="24" customHeight="1" thickBot="1" x14ac:dyDescent="0.3">
      <c r="A4" s="63" t="s">
        <v>26</v>
      </c>
      <c r="C4" s="57" t="s">
        <v>204</v>
      </c>
      <c r="D4" s="58" t="s">
        <v>5</v>
      </c>
      <c r="F4" s="65">
        <v>1</v>
      </c>
      <c r="G4" s="66" t="s">
        <v>32</v>
      </c>
      <c r="H4" s="67" t="s">
        <v>37</v>
      </c>
      <c r="J4" s="373" t="s">
        <v>5</v>
      </c>
      <c r="K4" s="50" t="s">
        <v>93</v>
      </c>
      <c r="L4" s="52" t="s">
        <v>47</v>
      </c>
      <c r="M4" s="52" t="s">
        <v>47</v>
      </c>
      <c r="N4" s="52" t="s">
        <v>48</v>
      </c>
      <c r="O4" s="52" t="s">
        <v>49</v>
      </c>
      <c r="P4" s="53" t="s">
        <v>49</v>
      </c>
      <c r="S4" s="382" t="s">
        <v>87</v>
      </c>
      <c r="T4" s="382"/>
      <c r="U4" s="382" t="s">
        <v>88</v>
      </c>
      <c r="V4" s="383"/>
      <c r="W4" s="389" t="s">
        <v>87</v>
      </c>
      <c r="X4" s="382"/>
      <c r="Y4" s="382" t="s">
        <v>88</v>
      </c>
      <c r="Z4" s="382"/>
      <c r="AC4" s="86" t="s">
        <v>16</v>
      </c>
      <c r="AF4" s="370"/>
      <c r="AG4" s="371"/>
    </row>
    <row r="5" spans="1:33" ht="24" customHeight="1" thickTop="1" x14ac:dyDescent="0.25">
      <c r="A5" s="63" t="s">
        <v>27</v>
      </c>
      <c r="C5" s="57" t="s">
        <v>205</v>
      </c>
      <c r="D5" s="59" t="s">
        <v>6</v>
      </c>
      <c r="F5" s="65">
        <v>2</v>
      </c>
      <c r="G5" s="68" t="s">
        <v>33</v>
      </c>
      <c r="H5" s="67" t="s">
        <v>38</v>
      </c>
      <c r="J5" s="373"/>
      <c r="K5" s="50" t="s">
        <v>94</v>
      </c>
      <c r="L5" s="52" t="s">
        <v>47</v>
      </c>
      <c r="M5" s="52" t="s">
        <v>47</v>
      </c>
      <c r="N5" s="52" t="s">
        <v>48</v>
      </c>
      <c r="O5" s="52" t="s">
        <v>49</v>
      </c>
      <c r="P5" s="53" t="s">
        <v>50</v>
      </c>
      <c r="S5" s="47">
        <v>1</v>
      </c>
      <c r="T5" s="47" t="s">
        <v>91</v>
      </c>
      <c r="U5" s="47">
        <v>1</v>
      </c>
      <c r="V5" s="48" t="s">
        <v>93</v>
      </c>
      <c r="W5" s="49">
        <v>5</v>
      </c>
      <c r="X5" s="47" t="s">
        <v>92</v>
      </c>
      <c r="Y5" s="47">
        <v>1</v>
      </c>
      <c r="Z5" s="47" t="s">
        <v>42</v>
      </c>
      <c r="AC5" s="86" t="s">
        <v>57</v>
      </c>
      <c r="AE5" s="365" t="s">
        <v>116</v>
      </c>
      <c r="AF5" s="77" t="s">
        <v>112</v>
      </c>
      <c r="AG5" s="72" t="s">
        <v>52</v>
      </c>
    </row>
    <row r="6" spans="1:33" ht="24" customHeight="1" thickBot="1" x14ac:dyDescent="0.3">
      <c r="A6" s="63" t="s">
        <v>13</v>
      </c>
      <c r="C6" s="60" t="s">
        <v>206</v>
      </c>
      <c r="D6" s="61"/>
      <c r="F6" s="65">
        <v>3</v>
      </c>
      <c r="G6" s="68" t="s">
        <v>34</v>
      </c>
      <c r="H6" s="67" t="s">
        <v>39</v>
      </c>
      <c r="J6" s="373"/>
      <c r="K6" s="50" t="s">
        <v>123</v>
      </c>
      <c r="L6" s="52" t="s">
        <v>47</v>
      </c>
      <c r="M6" s="52" t="s">
        <v>48</v>
      </c>
      <c r="N6" s="52" t="s">
        <v>49</v>
      </c>
      <c r="O6" s="52" t="s">
        <v>50</v>
      </c>
      <c r="P6" s="53" t="s">
        <v>50</v>
      </c>
      <c r="S6" s="47"/>
      <c r="T6" s="47"/>
      <c r="U6" s="47">
        <v>2</v>
      </c>
      <c r="V6" s="48" t="s">
        <v>94</v>
      </c>
      <c r="W6" s="49"/>
      <c r="X6" s="47"/>
      <c r="Y6" s="47">
        <v>2</v>
      </c>
      <c r="Z6" s="47" t="s">
        <v>43</v>
      </c>
      <c r="AC6" s="86" t="s">
        <v>17</v>
      </c>
      <c r="AE6" s="366"/>
      <c r="AF6" s="77" t="s">
        <v>113</v>
      </c>
      <c r="AG6" s="72" t="s">
        <v>106</v>
      </c>
    </row>
    <row r="7" spans="1:33" ht="24" customHeight="1" x14ac:dyDescent="0.25">
      <c r="A7" s="63" t="s">
        <v>23</v>
      </c>
      <c r="F7" s="65">
        <v>4</v>
      </c>
      <c r="G7" s="68" t="s">
        <v>35</v>
      </c>
      <c r="H7" s="67" t="s">
        <v>40</v>
      </c>
      <c r="J7" s="373"/>
      <c r="K7" s="50" t="s">
        <v>96</v>
      </c>
      <c r="L7" s="52" t="s">
        <v>48</v>
      </c>
      <c r="M7" s="52" t="s">
        <v>49</v>
      </c>
      <c r="N7" s="52" t="s">
        <v>49</v>
      </c>
      <c r="O7" s="52" t="s">
        <v>50</v>
      </c>
      <c r="P7" s="53" t="s">
        <v>50</v>
      </c>
      <c r="S7" s="47">
        <v>2</v>
      </c>
      <c r="T7" s="47" t="s">
        <v>90</v>
      </c>
      <c r="U7" s="47">
        <v>3</v>
      </c>
      <c r="V7" s="48" t="s">
        <v>95</v>
      </c>
      <c r="W7" s="49">
        <v>10</v>
      </c>
      <c r="X7" s="47" t="s">
        <v>12</v>
      </c>
      <c r="Y7" s="47">
        <v>3</v>
      </c>
      <c r="Z7" s="47" t="s">
        <v>12</v>
      </c>
      <c r="AC7" s="86" t="s">
        <v>53</v>
      </c>
      <c r="AE7" s="366"/>
      <c r="AF7" s="77" t="s">
        <v>114</v>
      </c>
      <c r="AG7" s="72" t="s">
        <v>107</v>
      </c>
    </row>
    <row r="8" spans="1:33" ht="24" customHeight="1" thickBot="1" x14ac:dyDescent="0.3">
      <c r="A8" s="63" t="s">
        <v>28</v>
      </c>
      <c r="F8" s="69">
        <v>5</v>
      </c>
      <c r="G8" s="70" t="s">
        <v>36</v>
      </c>
      <c r="H8" s="71" t="s">
        <v>41</v>
      </c>
      <c r="J8" s="374"/>
      <c r="K8" s="54" t="s">
        <v>124</v>
      </c>
      <c r="L8" s="55" t="s">
        <v>49</v>
      </c>
      <c r="M8" s="55" t="s">
        <v>49</v>
      </c>
      <c r="N8" s="55" t="s">
        <v>50</v>
      </c>
      <c r="O8" s="55" t="s">
        <v>50</v>
      </c>
      <c r="P8" s="56" t="s">
        <v>50</v>
      </c>
      <c r="S8" s="47"/>
      <c r="T8" s="47"/>
      <c r="U8" s="47">
        <v>4</v>
      </c>
      <c r="V8" s="48" t="s">
        <v>96</v>
      </c>
      <c r="W8" s="49"/>
      <c r="X8" s="47"/>
      <c r="Y8" s="47">
        <v>4</v>
      </c>
      <c r="Z8" s="47" t="s">
        <v>44</v>
      </c>
      <c r="AC8" s="86" t="s">
        <v>18</v>
      </c>
      <c r="AE8" s="367"/>
      <c r="AF8" s="78" t="s">
        <v>115</v>
      </c>
      <c r="AG8" s="73" t="s">
        <v>107</v>
      </c>
    </row>
    <row r="9" spans="1:33" ht="24" customHeight="1" thickBot="1" x14ac:dyDescent="0.3">
      <c r="A9" s="64" t="s">
        <v>58</v>
      </c>
      <c r="S9" s="47">
        <v>3</v>
      </c>
      <c r="T9" s="47" t="s">
        <v>89</v>
      </c>
      <c r="U9" s="47">
        <v>5</v>
      </c>
      <c r="V9" s="48" t="s">
        <v>97</v>
      </c>
      <c r="W9" s="49">
        <v>20</v>
      </c>
      <c r="X9" s="47" t="s">
        <v>45</v>
      </c>
      <c r="Y9" s="47">
        <v>5</v>
      </c>
      <c r="Z9" s="47" t="s">
        <v>45</v>
      </c>
      <c r="AC9" s="87" t="s">
        <v>105</v>
      </c>
    </row>
    <row r="10" spans="1:33" ht="36" customHeight="1" thickTop="1" x14ac:dyDescent="0.25">
      <c r="AE10" s="365" t="s">
        <v>117</v>
      </c>
      <c r="AF10" s="79" t="s">
        <v>60</v>
      </c>
      <c r="AG10" s="74" t="s">
        <v>108</v>
      </c>
    </row>
    <row r="11" spans="1:33" ht="66" customHeight="1" x14ac:dyDescent="0.25">
      <c r="AC11" s="2"/>
      <c r="AE11" s="366"/>
      <c r="AF11" s="80" t="s">
        <v>59</v>
      </c>
      <c r="AG11" s="75" t="s">
        <v>109</v>
      </c>
    </row>
    <row r="12" spans="1:33" ht="51" customHeight="1" x14ac:dyDescent="0.25">
      <c r="AE12" s="366"/>
      <c r="AF12" s="80" t="s">
        <v>61</v>
      </c>
      <c r="AG12" s="75" t="s">
        <v>110</v>
      </c>
    </row>
    <row r="13" spans="1:33" ht="36.950000000000003" customHeight="1" thickBot="1" x14ac:dyDescent="0.3">
      <c r="AE13" s="367"/>
      <c r="AF13" s="81" t="s">
        <v>52</v>
      </c>
      <c r="AG13" s="76" t="s">
        <v>111</v>
      </c>
    </row>
    <row r="14" spans="1:33" ht="30" customHeight="1" thickTop="1" x14ac:dyDescent="0.25">
      <c r="AC14" s="7"/>
    </row>
  </sheetData>
  <dataConsolidate/>
  <customSheetViews>
    <customSheetView guid="{97D65C1E-976A-4956-97FC-0E8188ABCFAA}" showGridLines="0" topLeftCell="I1">
      <selection activeCell="W11" sqref="W11"/>
      <pageMargins left="0.7" right="0.7" top="0.75" bottom="0.75" header="0.3" footer="0.3"/>
      <pageSetup paperSize="9" orientation="portrait" r:id="rId1"/>
    </customSheetView>
    <customSheetView guid="{ADD38025-F4B2-44E2-9D06-07A9BF0F3A51}" showGridLines="0" topLeftCell="I1">
      <selection activeCell="W11" sqref="W11"/>
      <pageMargins left="0.7" right="0.7" top="0.75" bottom="0.75" header="0.3" footer="0.3"/>
      <pageSetup paperSize="9" orientation="portrait" r:id="rId2"/>
    </customSheetView>
    <customSheetView guid="{AF3BF2A1-5C19-43AE-A08B-3E418E8AE543}" showGridLines="0" topLeftCell="I1">
      <selection activeCell="W11" sqref="W11"/>
      <pageMargins left="0.7" right="0.7" top="0.75" bottom="0.75" header="0.3" footer="0.3"/>
      <pageSetup paperSize="9" orientation="portrait" r:id="rId3"/>
    </customSheetView>
    <customSheetView guid="{CC42E740-ADA2-4B3E-AB77-9BBCCE9EC444}" showGridLines="0" topLeftCell="I1">
      <selection activeCell="W11" sqref="W11"/>
      <pageMargins left="0.7" right="0.7" top="0.75" bottom="0.75" header="0.3" footer="0.3"/>
      <pageSetup paperSize="9" orientation="portrait" r:id="rId4"/>
    </customSheetView>
    <customSheetView guid="{DC041AD4-35AB-4F1B-9F3D-F08C88A9A16C}" showGridLines="0" topLeftCell="I1">
      <selection activeCell="W11" sqref="W11"/>
      <pageMargins left="0.7" right="0.7" top="0.75" bottom="0.75" header="0.3" footer="0.3"/>
      <pageSetup paperSize="9" orientation="portrait" r:id="rId5"/>
    </customSheetView>
    <customSheetView guid="{C9A17BF0-2451-44C4-898F-CFB8403323EA}" showGridLines="0" topLeftCell="I1">
      <selection activeCell="W11" sqref="W11"/>
      <pageMargins left="0.7" right="0.7" top="0.75" bottom="0.75" header="0.3" footer="0.3"/>
      <pageSetup paperSize="9" orientation="portrait" r:id="rId6"/>
    </customSheetView>
    <customSheetView guid="{E51A7B7A-B72C-4D0D-BEC9-3100296DDB1B}" showGridLines="0" topLeftCell="I1">
      <selection activeCell="W11" sqref="W11"/>
      <pageMargins left="0.7" right="0.7" top="0.75" bottom="0.75" header="0.3" footer="0.3"/>
      <pageSetup paperSize="9" orientation="portrait" r:id="rId7"/>
    </customSheetView>
    <customSheetView guid="{D674221F-3F50-45D7-B99E-107AE99970DE}" showGridLines="0" topLeftCell="I1">
      <selection activeCell="W11" sqref="W11"/>
      <pageMargins left="0.7" right="0.7" top="0.75" bottom="0.75" header="0.3" footer="0.3"/>
      <pageSetup paperSize="9" orientation="portrait" r:id="rId8"/>
    </customSheetView>
    <customSheetView guid="{C8C25E0F-313C-40E1-BC27-B55128053FAD}" showGridLines="0" topLeftCell="I1">
      <selection activeCell="W11" sqref="W11"/>
      <pageMargins left="0.7" right="0.7" top="0.75" bottom="0.75" header="0.3" footer="0.3"/>
      <pageSetup paperSize="9" orientation="portrait" r:id="rId9"/>
    </customSheetView>
    <customSheetView guid="{31578BE1-199E-4DDD-BD28-180CDA7042A3}" showGridLines="0" topLeftCell="I1">
      <selection activeCell="W11" sqref="W11"/>
      <pageMargins left="0.7" right="0.7" top="0.75" bottom="0.75" header="0.3" footer="0.3"/>
      <pageSetup paperSize="9" orientation="portrait" r:id="rId10"/>
    </customSheetView>
    <customSheetView guid="{915A0EBC-A358-405B-93F7-90752DA34B9F}" showGridLines="0" topLeftCell="I1">
      <selection activeCell="W11" sqref="W11"/>
      <pageMargins left="0.7" right="0.7" top="0.75" bottom="0.75" header="0.3" footer="0.3"/>
      <pageSetup paperSize="9" orientation="portrait" r:id="rId11"/>
    </customSheetView>
    <customSheetView guid="{B74BB35E-E214-422E-BB39-6D168553F4C5}" showGridLines="0" topLeftCell="I1">
      <selection activeCell="W11" sqref="W11"/>
      <pageMargins left="0.7" right="0.7" top="0.75" bottom="0.75" header="0.3" footer="0.3"/>
      <pageSetup paperSize="9" orientation="portrait" r:id="rId12"/>
    </customSheetView>
    <customSheetView guid="{C9A812A3-B23E-4057-8694-158B0DEE8D06}" showGridLines="0" topLeftCell="I1">
      <selection activeCell="W11" sqref="W11"/>
      <pageMargins left="0.7" right="0.7" top="0.75" bottom="0.75" header="0.3" footer="0.3"/>
      <pageSetup paperSize="9" orientation="portrait" r:id="rId13"/>
    </customSheetView>
    <customSheetView guid="{D504B807-AE7E-4042-848D-21D8E9CBBAC1}" showGridLines="0" topLeftCell="I1">
      <selection activeCell="W11" sqref="W11"/>
      <pageMargins left="0.7" right="0.7" top="0.75" bottom="0.75" header="0.3" footer="0.3"/>
      <pageSetup paperSize="9" orientation="portrait" r:id="rId14"/>
    </customSheetView>
    <customSheetView guid="{4890415D-ABA4-4363-9A7D-9DAD39F08A9F}" showGridLines="0" topLeftCell="I1">
      <selection activeCell="W11" sqref="W11"/>
      <pageMargins left="0.7" right="0.7" top="0.75" bottom="0.75" header="0.3" footer="0.3"/>
      <pageSetup paperSize="9" orientation="portrait" r:id="rId15"/>
    </customSheetView>
    <customSheetView guid="{F7D68F61-F89A-4541-9A78-C25C58CA23E3}" showGridLines="0" topLeftCell="I1">
      <selection activeCell="W11" sqref="W11"/>
      <pageMargins left="0.7" right="0.7" top="0.75" bottom="0.75" header="0.3" footer="0.3"/>
      <pageSetup paperSize="9" orientation="portrait" r:id="rId16"/>
    </customSheetView>
    <customSheetView guid="{D8BB7E15-0E8F-45FC-AD1A-6D8C295A087C}" showGridLines="0" topLeftCell="I1">
      <selection activeCell="W11" sqref="W11"/>
      <pageMargins left="0.7" right="0.7" top="0.75" bottom="0.75" header="0.3" footer="0.3"/>
      <pageSetup paperSize="9" orientation="portrait" r:id="rId17"/>
    </customSheetView>
    <customSheetView guid="{42BB51DB-DC3E-4DA5-9499-5574EB19780E}" showGridLines="0" topLeftCell="I1">
      <selection activeCell="W11" sqref="W11"/>
      <pageMargins left="0.7" right="0.7" top="0.75" bottom="0.75" header="0.3" footer="0.3"/>
      <pageSetup paperSize="9" orientation="portrait" r:id="rId18"/>
    </customSheetView>
    <customSheetView guid="{B83C9EB8-C964-4489-98C8-19C81BFAE010}" showGridLines="0" topLeftCell="I1">
      <selection activeCell="W11" sqref="W11"/>
      <pageMargins left="0.7" right="0.7" top="0.75" bottom="0.75" header="0.3" footer="0.3"/>
      <pageSetup paperSize="9" orientation="portrait" r:id="rId19"/>
    </customSheetView>
  </customSheetViews>
  <mergeCells count="15">
    <mergeCell ref="C3:D3"/>
    <mergeCell ref="F3:H3"/>
    <mergeCell ref="W4:X4"/>
    <mergeCell ref="Y4:Z4"/>
    <mergeCell ref="W3:Z3"/>
    <mergeCell ref="AE5:AE8"/>
    <mergeCell ref="AE10:AE13"/>
    <mergeCell ref="AF3:AG4"/>
    <mergeCell ref="S2:Z2"/>
    <mergeCell ref="J4:J8"/>
    <mergeCell ref="L2:P2"/>
    <mergeCell ref="J2:K3"/>
    <mergeCell ref="S3:V3"/>
    <mergeCell ref="S4:T4"/>
    <mergeCell ref="U4:V4"/>
  </mergeCells>
  <dataValidations count="1">
    <dataValidation type="list" allowBlank="1" showInputMessage="1" showErrorMessage="1" sqref="A3:B9" xr:uid="{00000000-0002-0000-0800-000000000000}">
      <formula1>$A$3:$A$9</formula1>
    </dataValidation>
  </dataValidations>
  <pageMargins left="0.7" right="0.7" top="0.75" bottom="0.75" header="0.3" footer="0.3"/>
  <pageSetup paperSize="9" orientation="landscape" r:id="rId20"/>
  <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13</vt:i4>
      </vt:variant>
    </vt:vector>
  </HeadingPairs>
  <TitlesOfParts>
    <vt:vector size="25" baseType="lpstr">
      <vt:lpstr>(1) Deporte Asociado</vt:lpstr>
      <vt:lpstr>(2) Juegos Intercolegiados</vt:lpstr>
      <vt:lpstr>(3) Deporte Social y C</vt:lpstr>
      <vt:lpstr>(4) Recreacion y Aprove T</vt:lpstr>
      <vt:lpstr>(5) Habitos y Estilo VS</vt:lpstr>
      <vt:lpstr>Evaluación de Controles</vt:lpstr>
      <vt:lpstr>Resumen</vt:lpstr>
      <vt:lpstr>Evolución</vt:lpstr>
      <vt:lpstr>Listas</vt:lpstr>
      <vt:lpstr>Impactos</vt:lpstr>
      <vt:lpstr>Idea Zonas</vt:lpstr>
      <vt:lpstr>formatos pre</vt:lpstr>
      <vt:lpstr>'(1) Deporte Asociado'!Área_de_impresión</vt:lpstr>
      <vt:lpstr>'(2) Juegos Intercolegiados'!Área_de_impresión</vt:lpstr>
      <vt:lpstr>'(3) Deporte Social y C'!Área_de_impresión</vt:lpstr>
      <vt:lpstr>'(4) Recreacion y Aprove T'!Área_de_impresión</vt:lpstr>
      <vt:lpstr>'Evaluación de Controles'!Área_de_impresión</vt:lpstr>
      <vt:lpstr>Evolución!Área_de_impresión</vt:lpstr>
      <vt:lpstr>Impactos!Área_de_impresión</vt:lpstr>
      <vt:lpstr>Resumen!Área_de_impresión</vt:lpstr>
      <vt:lpstr>Listas!Criterios</vt:lpstr>
      <vt:lpstr>'(2) Juegos Intercolegiados'!Títulos_a_imprimir</vt:lpstr>
      <vt:lpstr>'(3) Deporte Social y C'!Títulos_a_imprimir</vt:lpstr>
      <vt:lpstr>'(5) Habitos y Estilo VS'!Títulos_a_imprimir</vt:lpstr>
      <vt:lpstr>'Evaluación de Controles'!Títulos_a_imprimir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2025-07-14T20:52:34Z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3834e5d5-c7ca-4f10-86b5-23689cee2ec7</vt:lpwstr>
  </property>
</Properties>
</file>